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Дети" sheetId="1" r:id="rId1"/>
    <sheet name="Женщины" sheetId="2" r:id="rId2"/>
    <sheet name="Мужчины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<sst xmlns="http://schemas.openxmlformats.org/spreadsheetml/2006/main" count="264" uniqueCount="80">
  <si>
    <t>Открытое первенство Ивановской области по болдерингу "Ivanovo Open 2005" 10-11 декабря 2005 года</t>
  </si>
  <si>
    <t>Мужчины</t>
  </si>
  <si>
    <t>№№</t>
  </si>
  <si>
    <t>Фамилия Имя</t>
  </si>
  <si>
    <t>разяд</t>
  </si>
  <si>
    <t>Город</t>
  </si>
  <si>
    <t>топ</t>
  </si>
  <si>
    <t>бонус</t>
  </si>
  <si>
    <t>МЕСТО</t>
  </si>
  <si>
    <t>вып. разряд</t>
  </si>
  <si>
    <t>Зимов Александр</t>
  </si>
  <si>
    <t>I</t>
  </si>
  <si>
    <t>МО</t>
  </si>
  <si>
    <t/>
  </si>
  <si>
    <t>кмс</t>
  </si>
  <si>
    <t>Поплавский Станислав</t>
  </si>
  <si>
    <t>мс</t>
  </si>
  <si>
    <t>М. Озерки</t>
  </si>
  <si>
    <t>Чекин Олег</t>
  </si>
  <si>
    <t>II</t>
  </si>
  <si>
    <t>М. КС ДДС</t>
  </si>
  <si>
    <t>Жильцов Семен</t>
  </si>
  <si>
    <t>Иваново</t>
  </si>
  <si>
    <t>Мазаев Александр</t>
  </si>
  <si>
    <t>М. Демченко</t>
  </si>
  <si>
    <t>Миронов Александр</t>
  </si>
  <si>
    <t>III</t>
  </si>
  <si>
    <t>Зайцев Дмитрий</t>
  </si>
  <si>
    <t>Федоров Владислав</t>
  </si>
  <si>
    <t>Шаповал Александр</t>
  </si>
  <si>
    <t>М. ДЮСШ 9</t>
  </si>
  <si>
    <t>Одиноченко Михаил</t>
  </si>
  <si>
    <t>Тула</t>
  </si>
  <si>
    <t>Одиноченко Максим</t>
  </si>
  <si>
    <t>Круглов Дмитрий</t>
  </si>
  <si>
    <t>Кострома</t>
  </si>
  <si>
    <t>Курашкин Дмитрий</t>
  </si>
  <si>
    <t>М. Визбора</t>
  </si>
  <si>
    <t>Ханов Григорий</t>
  </si>
  <si>
    <t>Тимонин Михаил</t>
  </si>
  <si>
    <t>Живора Владислав</t>
  </si>
  <si>
    <t>Кудрявцев Антон</t>
  </si>
  <si>
    <t>Ильин Александр</t>
  </si>
  <si>
    <t>Ковригин Александр</t>
  </si>
  <si>
    <t>Нерехта</t>
  </si>
  <si>
    <t>Ковальчук Андрей</t>
  </si>
  <si>
    <t>Федоров Игорь</t>
  </si>
  <si>
    <t>Шибаев Григорий</t>
  </si>
  <si>
    <t>Соколов Максим</t>
  </si>
  <si>
    <t>Дмитриев Иван</t>
  </si>
  <si>
    <t>Петров Сергей</t>
  </si>
  <si>
    <t>Гл. судья</t>
  </si>
  <si>
    <t>Терехов А. А.</t>
  </si>
  <si>
    <t>Гл. секретарь</t>
  </si>
  <si>
    <t>Фролов В. Л.</t>
  </si>
  <si>
    <t>10.12.05 г. Иваново</t>
  </si>
  <si>
    <t>ДЕТИ</t>
  </si>
  <si>
    <t>т</t>
  </si>
  <si>
    <t>б</t>
  </si>
  <si>
    <t>очки</t>
  </si>
  <si>
    <t>м</t>
  </si>
  <si>
    <t xml:space="preserve">Женщины </t>
  </si>
  <si>
    <t>Елисеева Наталья</t>
  </si>
  <si>
    <t>М. ДДС</t>
  </si>
  <si>
    <t>Сергина Ирина</t>
  </si>
  <si>
    <t>Нитаева Юлия</t>
  </si>
  <si>
    <t>Карачева Татьяна</t>
  </si>
  <si>
    <t>Ноговицина Анастасия</t>
  </si>
  <si>
    <t>Коровина Екатерина</t>
  </si>
  <si>
    <t>Лукашева Надежда</t>
  </si>
  <si>
    <t>Ведь Ольга</t>
  </si>
  <si>
    <t>Федина Елена</t>
  </si>
  <si>
    <t>Костерина Елена</t>
  </si>
  <si>
    <t>Москва</t>
  </si>
  <si>
    <t>Орлова Ирина</t>
  </si>
  <si>
    <t>Федорова Татьяна</t>
  </si>
  <si>
    <t>Черкасова Юлия</t>
  </si>
  <si>
    <t>Павлюк Наталья</t>
  </si>
  <si>
    <t>Глинковская Светлана</t>
  </si>
  <si>
    <t>Воронцов Иван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</si>
</sst>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 applyProtection="1">
      <alignment horizontal="right"/>
      <protection locked="0"/>
    </xf>
    <xf numFmtId="0" fontId="6" fillId="0" borderId="14" xfId="0" applyFont="1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Fill="1" applyBorder="1" applyAlignment="1" applyProtection="1">
      <alignment horizontal="right"/>
      <protection locked="0"/>
    </xf>
    <xf numFmtId="0" fontId="6" fillId="0" borderId="14" xfId="0" applyFont="1" applyFill="1" applyBorder="1" applyAlignment="1" applyProtection="1">
      <alignment horizontal="right"/>
      <protection locked="0"/>
    </xf>
    <xf numFmtId="0" fontId="0" fillId="0" borderId="3" xfId="0" applyBorder="1" applyAlignment="1">
      <alignment horizontal="right"/>
    </xf>
    <xf numFmtId="0" fontId="6" fillId="0" borderId="11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6" fillId="0" borderId="11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3" xfId="0" applyFill="1" applyBorder="1" applyAlignment="1" applyProtection="1">
      <alignment horizontal="right"/>
      <protection locked="0"/>
    </xf>
    <xf numFmtId="0" fontId="4" fillId="0" borderId="1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6;&#1077;&#1079;&#1091;&#1083;&#1100;&#1090;&#1072;&#1090;&#1099;%20&#1076;&#1077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валификация"/>
      <sheetName val="ФИНАЛ"/>
      <sheetName val="Заявки"/>
    </sheetNames>
    <sheetDataSet>
      <sheetData sheetId="0">
        <row r="4">
          <cell r="E4" t="str">
            <v>мс</v>
          </cell>
          <cell r="F4" t="str">
            <v>кмс</v>
          </cell>
          <cell r="G4" t="str">
            <v>I</v>
          </cell>
          <cell r="H4" t="str">
            <v>II</v>
          </cell>
          <cell r="I4" t="str">
            <v>III</v>
          </cell>
        </row>
        <row r="5">
          <cell r="B5" t="str">
            <v>Власов Юрий</v>
          </cell>
        </row>
        <row r="6">
          <cell r="B6" t="str">
            <v>Жильцов Валерий</v>
          </cell>
        </row>
        <row r="7">
          <cell r="B7" t="str">
            <v>Фролова Маша</v>
          </cell>
        </row>
        <row r="8">
          <cell r="B8" t="str">
            <v>Карлышева Екатерина</v>
          </cell>
        </row>
        <row r="9">
          <cell r="B9" t="str">
            <v>Искандеров Анатолий</v>
          </cell>
        </row>
        <row r="10">
          <cell r="B10" t="str">
            <v>Филатов Леонид</v>
          </cell>
        </row>
        <row r="11">
          <cell r="B11" t="str">
            <v>Кириллов Денис </v>
          </cell>
        </row>
        <row r="12">
          <cell r="B12" t="str">
            <v>Новиков Денис</v>
          </cell>
        </row>
        <row r="13">
          <cell r="B13" t="str">
            <v>Миронов Станислав</v>
          </cell>
        </row>
        <row r="14">
          <cell r="B14" t="str">
            <v>Кармастин андрей</v>
          </cell>
        </row>
        <row r="15">
          <cell r="B15" t="str">
            <v>Шевелев Максимилиан</v>
          </cell>
        </row>
        <row r="16">
          <cell r="B16" t="str">
            <v>Ильин Никита</v>
          </cell>
        </row>
        <row r="17">
          <cell r="B17" t="str">
            <v>Князев Иван</v>
          </cell>
        </row>
        <row r="18">
          <cell r="B18" t="str">
            <v>Смирнов Владимир</v>
          </cell>
        </row>
        <row r="19">
          <cell r="B19" t="str">
            <v>Пикалов Артур</v>
          </cell>
        </row>
        <row r="20">
          <cell r="B20" t="str">
            <v>Пухова Ксения</v>
          </cell>
        </row>
        <row r="21">
          <cell r="B21" t="str">
            <v>Белова Ксения</v>
          </cell>
        </row>
        <row r="22">
          <cell r="B22" t="str">
            <v>Антонов Виктор</v>
          </cell>
        </row>
        <row r="23">
          <cell r="B23" t="str">
            <v>Махов Михаил</v>
          </cell>
        </row>
        <row r="24">
          <cell r="B24" t="str">
            <v>Семенников Александр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4.2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3"/>
  <sheetViews>
    <sheetView tabSelected="1" workbookViewId="0" topLeftCell="A1">
      <selection activeCell="BA15" sqref="BA15"/>
    </sheetView>
  </sheetViews>
  <sheetFormatPr defaultColWidth="9.00390625" defaultRowHeight="12.75"/>
  <cols>
    <col min="1" max="1" width="5.875" style="0" customWidth="1"/>
    <col min="2" max="2" width="23.875" style="0" bestFit="1" customWidth="1"/>
    <col min="3" max="3" width="6.00390625" style="0" bestFit="1" customWidth="1"/>
    <col min="4" max="5" width="4.125" style="0" hidden="1" customWidth="1"/>
    <col min="6" max="9" width="4.00390625" style="0" hidden="1" customWidth="1"/>
    <col min="10" max="10" width="5.00390625" style="0" hidden="1" customWidth="1"/>
    <col min="11" max="11" width="4.00390625" style="0" hidden="1" customWidth="1"/>
    <col min="12" max="17" width="4.125" style="0" hidden="1" customWidth="1"/>
    <col min="18" max="18" width="5.00390625" style="0" hidden="1" customWidth="1"/>
    <col min="19" max="19" width="4.375" style="0" hidden="1" customWidth="1"/>
    <col min="20" max="25" width="4.125" style="0" hidden="1" customWidth="1"/>
    <col min="26" max="26" width="5.00390625" style="0" hidden="1" customWidth="1"/>
    <col min="27" max="33" width="4.125" style="0" hidden="1" customWidth="1"/>
    <col min="34" max="34" width="6.00390625" style="0" hidden="1" customWidth="1"/>
    <col min="35" max="41" width="4.125" style="0" hidden="1" customWidth="1"/>
    <col min="42" max="42" width="6.00390625" style="0" hidden="1" customWidth="1"/>
    <col min="43" max="49" width="4.125" style="0" hidden="1" customWidth="1"/>
    <col min="50" max="50" width="6.25390625" style="0" hidden="1" customWidth="1"/>
    <col min="51" max="51" width="4.125" style="0" hidden="1" customWidth="1"/>
    <col min="52" max="55" width="4.00390625" style="0" customWidth="1"/>
    <col min="56" max="57" width="4.625" style="0" customWidth="1"/>
    <col min="58" max="58" width="7.00390625" style="0" customWidth="1"/>
  </cols>
  <sheetData>
    <row r="1" spans="2:58" ht="16.5" thickBot="1">
      <c r="B1" s="20" t="s">
        <v>55</v>
      </c>
      <c r="C1" s="20"/>
      <c r="D1" s="60" t="s">
        <v>56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</row>
    <row r="2" spans="1:58" ht="12.75">
      <c r="A2" s="61" t="s">
        <v>2</v>
      </c>
      <c r="B2" s="63" t="s">
        <v>3</v>
      </c>
      <c r="C2" s="63" t="s">
        <v>4</v>
      </c>
      <c r="D2" s="50">
        <v>1</v>
      </c>
      <c r="E2" s="51"/>
      <c r="F2" s="51"/>
      <c r="G2" s="51"/>
      <c r="H2" s="51"/>
      <c r="I2" s="51"/>
      <c r="J2" s="51"/>
      <c r="K2" s="51"/>
      <c r="L2" s="50">
        <v>2</v>
      </c>
      <c r="M2" s="51"/>
      <c r="N2" s="51"/>
      <c r="O2" s="51"/>
      <c r="P2" s="51"/>
      <c r="Q2" s="51"/>
      <c r="R2" s="51"/>
      <c r="S2" s="69"/>
      <c r="T2" s="50">
        <v>3</v>
      </c>
      <c r="U2" s="51"/>
      <c r="V2" s="51"/>
      <c r="W2" s="51"/>
      <c r="X2" s="51"/>
      <c r="Y2" s="51"/>
      <c r="Z2" s="51"/>
      <c r="AA2" s="51"/>
      <c r="AB2" s="50">
        <v>4</v>
      </c>
      <c r="AC2" s="51"/>
      <c r="AD2" s="51"/>
      <c r="AE2" s="51"/>
      <c r="AF2" s="51"/>
      <c r="AG2" s="51"/>
      <c r="AH2" s="51"/>
      <c r="AI2" s="51"/>
      <c r="AJ2" s="50">
        <v>5</v>
      </c>
      <c r="AK2" s="51"/>
      <c r="AL2" s="51"/>
      <c r="AM2" s="51"/>
      <c r="AN2" s="51"/>
      <c r="AO2" s="51"/>
      <c r="AP2" s="51"/>
      <c r="AQ2" s="51"/>
      <c r="AR2" s="50">
        <v>6</v>
      </c>
      <c r="AS2" s="51"/>
      <c r="AT2" s="51"/>
      <c r="AU2" s="51"/>
      <c r="AV2" s="51"/>
      <c r="AW2" s="51"/>
      <c r="AX2" s="51"/>
      <c r="AY2" s="51"/>
      <c r="AZ2" s="52" t="s">
        <v>6</v>
      </c>
      <c r="BA2" s="65"/>
      <c r="BB2" s="52" t="s">
        <v>7</v>
      </c>
      <c r="BC2" s="65"/>
      <c r="BD2" s="52" t="s">
        <v>8</v>
      </c>
      <c r="BE2" s="53"/>
      <c r="BF2" s="67" t="s">
        <v>9</v>
      </c>
    </row>
    <row r="3" spans="1:58" ht="12.75">
      <c r="A3" s="62"/>
      <c r="B3" s="64"/>
      <c r="C3" s="64"/>
      <c r="D3" s="58" t="s">
        <v>57</v>
      </c>
      <c r="E3" s="59"/>
      <c r="F3" s="56" t="s">
        <v>58</v>
      </c>
      <c r="G3" s="57"/>
      <c r="H3" s="22"/>
      <c r="I3" s="23"/>
      <c r="J3" s="23" t="s">
        <v>59</v>
      </c>
      <c r="K3" s="21" t="s">
        <v>60</v>
      </c>
      <c r="L3" s="58" t="s">
        <v>57</v>
      </c>
      <c r="M3" s="59"/>
      <c r="N3" s="56" t="s">
        <v>58</v>
      </c>
      <c r="O3" s="57"/>
      <c r="P3" s="22"/>
      <c r="Q3" s="23"/>
      <c r="R3" s="23" t="s">
        <v>59</v>
      </c>
      <c r="S3" s="21" t="s">
        <v>60</v>
      </c>
      <c r="T3" s="58" t="s">
        <v>57</v>
      </c>
      <c r="U3" s="59"/>
      <c r="V3" s="56" t="s">
        <v>58</v>
      </c>
      <c r="W3" s="57"/>
      <c r="X3" s="22"/>
      <c r="Y3" s="23"/>
      <c r="Z3" s="23" t="s">
        <v>59</v>
      </c>
      <c r="AA3" s="21" t="s">
        <v>60</v>
      </c>
      <c r="AB3" s="58" t="s">
        <v>57</v>
      </c>
      <c r="AC3" s="59"/>
      <c r="AD3" s="56" t="s">
        <v>58</v>
      </c>
      <c r="AE3" s="57"/>
      <c r="AF3" s="22"/>
      <c r="AG3" s="23"/>
      <c r="AH3" s="23" t="s">
        <v>59</v>
      </c>
      <c r="AI3" s="21" t="s">
        <v>60</v>
      </c>
      <c r="AJ3" s="58" t="s">
        <v>57</v>
      </c>
      <c r="AK3" s="59"/>
      <c r="AL3" s="56" t="s">
        <v>58</v>
      </c>
      <c r="AM3" s="57"/>
      <c r="AN3" s="22"/>
      <c r="AO3" s="23"/>
      <c r="AP3" s="23" t="s">
        <v>59</v>
      </c>
      <c r="AQ3" s="21" t="s">
        <v>60</v>
      </c>
      <c r="AR3" s="58" t="s">
        <v>57</v>
      </c>
      <c r="AS3" s="59"/>
      <c r="AT3" s="56" t="s">
        <v>58</v>
      </c>
      <c r="AU3" s="57"/>
      <c r="AV3" s="22"/>
      <c r="AW3" s="23"/>
      <c r="AX3" s="23" t="s">
        <v>59</v>
      </c>
      <c r="AY3" s="21" t="s">
        <v>60</v>
      </c>
      <c r="AZ3" s="54"/>
      <c r="BA3" s="66"/>
      <c r="BB3" s="54"/>
      <c r="BC3" s="66"/>
      <c r="BD3" s="54"/>
      <c r="BE3" s="55"/>
      <c r="BF3" s="68"/>
    </row>
    <row r="4" spans="1:58" ht="12.75">
      <c r="A4" s="24">
        <v>1</v>
      </c>
      <c r="B4" s="25" t="str">
        <f>'[1]список'!B11</f>
        <v>Кириллов Денис </v>
      </c>
      <c r="C4" s="26">
        <f>IF('[1]список'!E11&lt;&gt;0,'[1]список'!$E$4,IF('[1]список'!F11&lt;&gt;0,'[1]список'!$F$4,IF('[1]список'!G11&lt;&gt;0,'[1]список'!$G$4,IF('[1]список'!H11&lt;&gt;0,'[1]список'!$H$4,IF('[1]список'!I11&lt;&gt;0,'[1]список'!$I$4,"")))))</f>
      </c>
      <c r="D4" s="27">
        <v>1</v>
      </c>
      <c r="E4" s="28">
        <f aca="true" t="shared" si="0" ref="E4:E23">IF(D4&gt;=1,1,0)</f>
        <v>1</v>
      </c>
      <c r="F4" s="29">
        <v>1</v>
      </c>
      <c r="G4" s="30">
        <f aca="true" t="shared" si="1" ref="G4:G23">IF(F4&gt;=1,1,0)</f>
        <v>1</v>
      </c>
      <c r="H4" s="31">
        <f aca="true" t="shared" si="2" ref="H4:H23">IF(D4&lt;&gt;0,D4,30)</f>
        <v>1</v>
      </c>
      <c r="I4" s="32">
        <f aca="true" t="shared" si="3" ref="I4:I23">IF(F4&lt;&gt;0,F4,30)</f>
        <v>1</v>
      </c>
      <c r="J4" s="32">
        <f aca="true" t="shared" si="4" ref="J4:J23">H4*100+I4</f>
        <v>101</v>
      </c>
      <c r="K4" s="33">
        <f aca="true" t="shared" si="5" ref="K4:K23">RANK(J4,J$4:J$23,1)</f>
        <v>1</v>
      </c>
      <c r="L4" s="34">
        <v>1</v>
      </c>
      <c r="M4" s="35">
        <f aca="true" t="shared" si="6" ref="M4:M23">IF(L4&gt;=1,1,0)</f>
        <v>1</v>
      </c>
      <c r="N4" s="29">
        <v>1</v>
      </c>
      <c r="O4" s="30">
        <f aca="true" t="shared" si="7" ref="O4:O23">IF(N4&gt;=1,1,0)</f>
        <v>1</v>
      </c>
      <c r="P4" s="31">
        <f aca="true" t="shared" si="8" ref="P4:P23">IF(L4&lt;&gt;0,L4,30)</f>
        <v>1</v>
      </c>
      <c r="Q4" s="32">
        <f aca="true" t="shared" si="9" ref="Q4:Q23">IF(N4&lt;&gt;0,N4,30)</f>
        <v>1</v>
      </c>
      <c r="R4" s="32">
        <f aca="true" t="shared" si="10" ref="R4:R23">P4*100+Q4+J4</f>
        <v>202</v>
      </c>
      <c r="S4" s="33">
        <f aca="true" t="shared" si="11" ref="S4:S23">RANK(R4,R$4:R$23,1)</f>
        <v>1</v>
      </c>
      <c r="T4" s="34">
        <v>1</v>
      </c>
      <c r="U4" s="35">
        <f aca="true" t="shared" si="12" ref="U4:U23">IF(T4&gt;=1,1,0)</f>
        <v>1</v>
      </c>
      <c r="V4" s="29">
        <v>1</v>
      </c>
      <c r="W4" s="30">
        <f aca="true" t="shared" si="13" ref="W4:W23">IF(V4&gt;=1,1,0)</f>
        <v>1</v>
      </c>
      <c r="X4" s="31">
        <f aca="true" t="shared" si="14" ref="X4:X23">IF(T4&lt;&gt;0,T4,30)</f>
        <v>1</v>
      </c>
      <c r="Y4" s="32">
        <f aca="true" t="shared" si="15" ref="Y4:Y23">IF(V4&lt;&gt;0,V4,30)</f>
        <v>1</v>
      </c>
      <c r="Z4" s="32">
        <f aca="true" t="shared" si="16" ref="Z4:Z23">X4*100+Y4+R4</f>
        <v>303</v>
      </c>
      <c r="AA4" s="36">
        <f aca="true" t="shared" si="17" ref="AA4:AA23">RANK(Z4,Z$4:Z$23,1)</f>
        <v>1</v>
      </c>
      <c r="AB4" s="34">
        <v>1</v>
      </c>
      <c r="AC4" s="35">
        <f aca="true" t="shared" si="18" ref="AC4:AC23">IF(AB4&gt;=1,1,0)</f>
        <v>1</v>
      </c>
      <c r="AD4" s="29">
        <v>1</v>
      </c>
      <c r="AE4" s="30">
        <f aca="true" t="shared" si="19" ref="AE4:AE23">IF(AD4&gt;=1,1,0)</f>
        <v>1</v>
      </c>
      <c r="AF4" s="31">
        <f aca="true" t="shared" si="20" ref="AF4:AF23">IF(AB4&lt;&gt;0,AB4,30)</f>
        <v>1</v>
      </c>
      <c r="AG4" s="32">
        <f aca="true" t="shared" si="21" ref="AG4:AG23">IF(AD4&lt;&gt;0,AD4,30)</f>
        <v>1</v>
      </c>
      <c r="AH4" s="32">
        <f aca="true" t="shared" si="22" ref="AH4:AH23">AF4*100+AG4+Z4</f>
        <v>404</v>
      </c>
      <c r="AI4" s="36">
        <f aca="true" t="shared" si="23" ref="AI4:AI23">RANK(AH4,AH$4:AH$23,1)</f>
        <v>1</v>
      </c>
      <c r="AJ4" s="34">
        <v>2</v>
      </c>
      <c r="AK4" s="35">
        <f aca="true" t="shared" si="24" ref="AK4:AK23">IF(AJ4&gt;=1,1,0)</f>
        <v>1</v>
      </c>
      <c r="AL4" s="29">
        <v>2</v>
      </c>
      <c r="AM4" s="30">
        <f aca="true" t="shared" si="25" ref="AM4:AM23">IF(AL4&gt;=1,1,0)</f>
        <v>1</v>
      </c>
      <c r="AN4" s="31">
        <f aca="true" t="shared" si="26" ref="AN4:AN23">IF(AJ4&lt;&gt;0,AJ4,30)</f>
        <v>2</v>
      </c>
      <c r="AO4" s="32">
        <f aca="true" t="shared" si="27" ref="AO4:AO23">IF(AL4&lt;&gt;0,AL4,30)</f>
        <v>2</v>
      </c>
      <c r="AP4" s="32">
        <f aca="true" t="shared" si="28" ref="AP4:AP23">AN4*100+AO4+AH4</f>
        <v>606</v>
      </c>
      <c r="AQ4" s="36">
        <f aca="true" t="shared" si="29" ref="AQ4:AQ23">RANK(AP4,AP$4:AP$23,1)</f>
        <v>1</v>
      </c>
      <c r="AR4" s="34">
        <v>1</v>
      </c>
      <c r="AS4" s="35">
        <f aca="true" t="shared" si="30" ref="AS4:AS23">IF(AR4&gt;=1,1,0)</f>
        <v>1</v>
      </c>
      <c r="AT4" s="29">
        <v>1</v>
      </c>
      <c r="AU4" s="30">
        <f aca="true" t="shared" si="31" ref="AU4:AU23">IF(AT4&gt;=1,1,0)</f>
        <v>1</v>
      </c>
      <c r="AV4" s="31">
        <f aca="true" t="shared" si="32" ref="AV4:AV23">IF(AR4&lt;&gt;0,AR4,30)</f>
        <v>1</v>
      </c>
      <c r="AW4" s="32">
        <f aca="true" t="shared" si="33" ref="AW4:AW23">IF(AT4&lt;&gt;0,AT4,30)</f>
        <v>1</v>
      </c>
      <c r="AX4" s="32">
        <f aca="true" t="shared" si="34" ref="AX4:AX23">AV4*100+AW4+AP4</f>
        <v>707</v>
      </c>
      <c r="AY4" s="36">
        <f aca="true" t="shared" si="35" ref="AY4:AY23">RANK(AX4,AX$4:AX$23,1)</f>
        <v>1</v>
      </c>
      <c r="AZ4" s="37">
        <f aca="true" t="shared" si="36" ref="AZ4:AZ23">E4+M4+U4+AC4+AK4+AS4</f>
        <v>6</v>
      </c>
      <c r="BA4" s="38">
        <f aca="true" t="shared" si="37" ref="BA4:BA23">D4+L4+T4+AB4+AJ4+AR4</f>
        <v>7</v>
      </c>
      <c r="BB4" s="39">
        <f aca="true" t="shared" si="38" ref="BB4:BB23">G4+O4+W4+AE4+AM4+AU4</f>
        <v>6</v>
      </c>
      <c r="BC4" s="38">
        <f aca="true" t="shared" si="39" ref="BC4:BC23">F4+N4+V4+AD4+AL4+AT4</f>
        <v>7</v>
      </c>
      <c r="BD4" s="40">
        <f aca="true" t="shared" si="40" ref="BD4:BD23">AY4</f>
        <v>1</v>
      </c>
      <c r="BE4" s="41">
        <f aca="true" t="shared" si="41" ref="BE4:BE23">IF(COUNTIF($BD$4:$BD$23,BD4)&gt;1,(BD4+COUNTIF($BD$4:$BD$23,BD4)-1),"")</f>
      </c>
      <c r="BF4" s="42" t="str">
        <f>IF(BD4&lt;='[1]список'!$F$27,'[1]список'!$F$4,IF(BD4&lt;='[1]список'!$G$27,'[1]список'!$G$4,IF(BD4&lt;='[1]список'!$H$27,'[1]список'!$H$4,IF(BD4&lt;='[1]список'!$I$27,'[1]список'!$I$4,""))))</f>
        <v>III</v>
      </c>
    </row>
    <row r="5" spans="1:58" ht="12.75">
      <c r="A5" s="24">
        <v>2</v>
      </c>
      <c r="B5" s="25" t="str">
        <f>'[1]список'!B9</f>
        <v>Искандеров Анатолий</v>
      </c>
      <c r="C5" s="26">
        <f>IF('[1]список'!E9&lt;&gt;0,'[1]список'!$E$4,IF('[1]список'!F9&lt;&gt;0,'[1]список'!$F$4,IF('[1]список'!G9&lt;&gt;0,'[1]список'!$G$4,IF('[1]список'!H9&lt;&gt;0,'[1]список'!$H$4,IF('[1]список'!I9&lt;&gt;0,'[1]список'!$I$4,"")))))</f>
      </c>
      <c r="D5" s="27">
        <v>2</v>
      </c>
      <c r="E5" s="28">
        <f t="shared" si="0"/>
        <v>1</v>
      </c>
      <c r="F5" s="29">
        <v>2</v>
      </c>
      <c r="G5" s="30">
        <f t="shared" si="1"/>
        <v>1</v>
      </c>
      <c r="H5" s="31">
        <f t="shared" si="2"/>
        <v>2</v>
      </c>
      <c r="I5" s="32">
        <f t="shared" si="3"/>
        <v>2</v>
      </c>
      <c r="J5" s="32">
        <f t="shared" si="4"/>
        <v>202</v>
      </c>
      <c r="K5" s="36">
        <f t="shared" si="5"/>
        <v>6</v>
      </c>
      <c r="L5" s="34">
        <v>1</v>
      </c>
      <c r="M5" s="35">
        <f t="shared" si="6"/>
        <v>1</v>
      </c>
      <c r="N5" s="29">
        <v>1</v>
      </c>
      <c r="O5" s="30">
        <f t="shared" si="7"/>
        <v>1</v>
      </c>
      <c r="P5" s="31">
        <f t="shared" si="8"/>
        <v>1</v>
      </c>
      <c r="Q5" s="32">
        <f t="shared" si="9"/>
        <v>1</v>
      </c>
      <c r="R5" s="32">
        <f t="shared" si="10"/>
        <v>303</v>
      </c>
      <c r="S5" s="36">
        <f t="shared" si="11"/>
        <v>3</v>
      </c>
      <c r="T5" s="34">
        <v>1</v>
      </c>
      <c r="U5" s="35">
        <f t="shared" si="12"/>
        <v>1</v>
      </c>
      <c r="V5" s="29">
        <v>1</v>
      </c>
      <c r="W5" s="30">
        <f t="shared" si="13"/>
        <v>1</v>
      </c>
      <c r="X5" s="31">
        <f t="shared" si="14"/>
        <v>1</v>
      </c>
      <c r="Y5" s="32">
        <f t="shared" si="15"/>
        <v>1</v>
      </c>
      <c r="Z5" s="32">
        <f t="shared" si="16"/>
        <v>404</v>
      </c>
      <c r="AA5" s="36">
        <f t="shared" si="17"/>
        <v>3</v>
      </c>
      <c r="AB5" s="34">
        <v>1</v>
      </c>
      <c r="AC5" s="35">
        <f t="shared" si="18"/>
        <v>1</v>
      </c>
      <c r="AD5" s="29">
        <v>1</v>
      </c>
      <c r="AE5" s="30">
        <f t="shared" si="19"/>
        <v>1</v>
      </c>
      <c r="AF5" s="31">
        <f t="shared" si="20"/>
        <v>1</v>
      </c>
      <c r="AG5" s="32">
        <f t="shared" si="21"/>
        <v>1</v>
      </c>
      <c r="AH5" s="32">
        <f t="shared" si="22"/>
        <v>505</v>
      </c>
      <c r="AI5" s="36">
        <f t="shared" si="23"/>
        <v>3</v>
      </c>
      <c r="AJ5" s="34">
        <v>2</v>
      </c>
      <c r="AK5" s="35">
        <f t="shared" si="24"/>
        <v>1</v>
      </c>
      <c r="AL5" s="29">
        <v>2</v>
      </c>
      <c r="AM5" s="30">
        <f t="shared" si="25"/>
        <v>1</v>
      </c>
      <c r="AN5" s="31">
        <f t="shared" si="26"/>
        <v>2</v>
      </c>
      <c r="AO5" s="32">
        <f t="shared" si="27"/>
        <v>2</v>
      </c>
      <c r="AP5" s="32">
        <f t="shared" si="28"/>
        <v>707</v>
      </c>
      <c r="AQ5" s="36">
        <f t="shared" si="29"/>
        <v>3</v>
      </c>
      <c r="AR5" s="34">
        <v>1</v>
      </c>
      <c r="AS5" s="35">
        <f t="shared" si="30"/>
        <v>1</v>
      </c>
      <c r="AT5" s="29">
        <v>1</v>
      </c>
      <c r="AU5" s="30">
        <f t="shared" si="31"/>
        <v>1</v>
      </c>
      <c r="AV5" s="31">
        <f t="shared" si="32"/>
        <v>1</v>
      </c>
      <c r="AW5" s="32">
        <f t="shared" si="33"/>
        <v>1</v>
      </c>
      <c r="AX5" s="32">
        <f t="shared" si="34"/>
        <v>808</v>
      </c>
      <c r="AY5" s="36">
        <f t="shared" si="35"/>
        <v>2</v>
      </c>
      <c r="AZ5" s="37">
        <f t="shared" si="36"/>
        <v>6</v>
      </c>
      <c r="BA5" s="38">
        <f t="shared" si="37"/>
        <v>8</v>
      </c>
      <c r="BB5" s="39">
        <f t="shared" si="38"/>
        <v>6</v>
      </c>
      <c r="BC5" s="38">
        <f t="shared" si="39"/>
        <v>8</v>
      </c>
      <c r="BD5" s="40">
        <f t="shared" si="40"/>
        <v>2</v>
      </c>
      <c r="BE5" s="41">
        <f t="shared" si="41"/>
      </c>
      <c r="BF5" s="42" t="str">
        <f>IF(BD5&lt;='[1]список'!$F$27,'[1]список'!$F$4,IF(BD5&lt;='[1]список'!$G$27,'[1]список'!$G$4,IF(BD5&lt;='[1]список'!$H$27,'[1]список'!$H$4,IF(BD5&lt;='[1]список'!$I$27,'[1]список'!$I$4,""))))</f>
        <v>III</v>
      </c>
    </row>
    <row r="6" spans="1:58" ht="12.75">
      <c r="A6" s="24">
        <v>3</v>
      </c>
      <c r="B6" s="25" t="str">
        <f>'[1]список'!B20</f>
        <v>Пухова Ксения</v>
      </c>
      <c r="C6" s="26">
        <f>IF('[1]список'!E20&lt;&gt;0,'[1]список'!$E$4,IF('[1]список'!F20&lt;&gt;0,'[1]список'!$F$4,IF('[1]список'!G20&lt;&gt;0,'[1]список'!$G$4,IF('[1]список'!H20&lt;&gt;0,'[1]список'!$H$4,IF('[1]список'!I20&lt;&gt;0,'[1]список'!$I$4,"")))))</f>
      </c>
      <c r="D6" s="27">
        <v>1</v>
      </c>
      <c r="E6" s="28">
        <f t="shared" si="0"/>
        <v>1</v>
      </c>
      <c r="F6" s="29">
        <v>1</v>
      </c>
      <c r="G6" s="30">
        <f t="shared" si="1"/>
        <v>1</v>
      </c>
      <c r="H6" s="31">
        <f t="shared" si="2"/>
        <v>1</v>
      </c>
      <c r="I6" s="32">
        <f t="shared" si="3"/>
        <v>1</v>
      </c>
      <c r="J6" s="32">
        <f t="shared" si="4"/>
        <v>101</v>
      </c>
      <c r="K6" s="36">
        <f t="shared" si="5"/>
        <v>1</v>
      </c>
      <c r="L6" s="34">
        <v>2</v>
      </c>
      <c r="M6" s="35">
        <f t="shared" si="6"/>
        <v>1</v>
      </c>
      <c r="N6" s="29">
        <v>1</v>
      </c>
      <c r="O6" s="30">
        <f t="shared" si="7"/>
        <v>1</v>
      </c>
      <c r="P6" s="31">
        <f t="shared" si="8"/>
        <v>2</v>
      </c>
      <c r="Q6" s="32">
        <f t="shared" si="9"/>
        <v>1</v>
      </c>
      <c r="R6" s="32">
        <f t="shared" si="10"/>
        <v>302</v>
      </c>
      <c r="S6" s="36">
        <f t="shared" si="11"/>
        <v>2</v>
      </c>
      <c r="T6" s="34">
        <v>1</v>
      </c>
      <c r="U6" s="35">
        <f t="shared" si="12"/>
        <v>1</v>
      </c>
      <c r="V6" s="29">
        <v>1</v>
      </c>
      <c r="W6" s="30">
        <f t="shared" si="13"/>
        <v>1</v>
      </c>
      <c r="X6" s="31">
        <f t="shared" si="14"/>
        <v>1</v>
      </c>
      <c r="Y6" s="32">
        <f t="shared" si="15"/>
        <v>1</v>
      </c>
      <c r="Z6" s="32">
        <f t="shared" si="16"/>
        <v>403</v>
      </c>
      <c r="AA6" s="36">
        <f t="shared" si="17"/>
        <v>2</v>
      </c>
      <c r="AB6" s="34">
        <v>1</v>
      </c>
      <c r="AC6" s="35">
        <f t="shared" si="18"/>
        <v>1</v>
      </c>
      <c r="AD6" s="29">
        <v>1</v>
      </c>
      <c r="AE6" s="30">
        <f t="shared" si="19"/>
        <v>1</v>
      </c>
      <c r="AF6" s="31">
        <f t="shared" si="20"/>
        <v>1</v>
      </c>
      <c r="AG6" s="32">
        <f t="shared" si="21"/>
        <v>1</v>
      </c>
      <c r="AH6" s="32">
        <f t="shared" si="22"/>
        <v>504</v>
      </c>
      <c r="AI6" s="36">
        <f t="shared" si="23"/>
        <v>2</v>
      </c>
      <c r="AJ6" s="34">
        <v>2</v>
      </c>
      <c r="AK6" s="35">
        <f t="shared" si="24"/>
        <v>1</v>
      </c>
      <c r="AL6" s="29">
        <v>2</v>
      </c>
      <c r="AM6" s="30">
        <f t="shared" si="25"/>
        <v>1</v>
      </c>
      <c r="AN6" s="31">
        <f t="shared" si="26"/>
        <v>2</v>
      </c>
      <c r="AO6" s="32">
        <f t="shared" si="27"/>
        <v>2</v>
      </c>
      <c r="AP6" s="32">
        <f t="shared" si="28"/>
        <v>706</v>
      </c>
      <c r="AQ6" s="36">
        <f t="shared" si="29"/>
        <v>2</v>
      </c>
      <c r="AR6" s="34">
        <v>2</v>
      </c>
      <c r="AS6" s="35">
        <f t="shared" si="30"/>
        <v>1</v>
      </c>
      <c r="AT6" s="29">
        <v>1</v>
      </c>
      <c r="AU6" s="30">
        <f t="shared" si="31"/>
        <v>1</v>
      </c>
      <c r="AV6" s="31">
        <f t="shared" si="32"/>
        <v>2</v>
      </c>
      <c r="AW6" s="32">
        <f t="shared" si="33"/>
        <v>1</v>
      </c>
      <c r="AX6" s="32">
        <f t="shared" si="34"/>
        <v>907</v>
      </c>
      <c r="AY6" s="36">
        <f t="shared" si="35"/>
        <v>3</v>
      </c>
      <c r="AZ6" s="37">
        <f t="shared" si="36"/>
        <v>6</v>
      </c>
      <c r="BA6" s="38">
        <f t="shared" si="37"/>
        <v>9</v>
      </c>
      <c r="BB6" s="39">
        <f t="shared" si="38"/>
        <v>6</v>
      </c>
      <c r="BC6" s="38">
        <f t="shared" si="39"/>
        <v>7</v>
      </c>
      <c r="BD6" s="40">
        <f t="shared" si="40"/>
        <v>3</v>
      </c>
      <c r="BE6" s="41">
        <f t="shared" si="41"/>
      </c>
      <c r="BF6" s="42" t="str">
        <f>IF(BD6&lt;='[1]список'!$F$27,'[1]список'!$F$4,IF(BD6&lt;='[1]список'!$G$27,'[1]список'!$G$4,IF(BD6&lt;='[1]список'!$H$27,'[1]список'!$H$4,IF(BD6&lt;='[1]список'!$I$27,'[1]список'!$I$4,""))))</f>
        <v>III</v>
      </c>
    </row>
    <row r="7" spans="1:58" ht="12.75">
      <c r="A7" s="24">
        <v>4</v>
      </c>
      <c r="B7" s="25" t="str">
        <f>'[1]список'!B10</f>
        <v>Филатов Леонид</v>
      </c>
      <c r="C7" s="26">
        <f>IF('[1]список'!E10&lt;&gt;0,'[1]список'!$E$4,IF('[1]список'!F10&lt;&gt;0,'[1]список'!$F$4,IF('[1]список'!G10&lt;&gt;0,'[1]список'!$G$4,IF('[1]список'!H10&lt;&gt;0,'[1]список'!$H$4,IF('[1]список'!I10&lt;&gt;0,'[1]список'!$I$4,"")))))</f>
      </c>
      <c r="D7" s="27">
        <v>1</v>
      </c>
      <c r="E7" s="28">
        <f t="shared" si="0"/>
        <v>1</v>
      </c>
      <c r="F7" s="29">
        <v>1</v>
      </c>
      <c r="G7" s="30">
        <f t="shared" si="1"/>
        <v>1</v>
      </c>
      <c r="H7" s="31">
        <f t="shared" si="2"/>
        <v>1</v>
      </c>
      <c r="I7" s="32">
        <f t="shared" si="3"/>
        <v>1</v>
      </c>
      <c r="J7" s="32">
        <f t="shared" si="4"/>
        <v>101</v>
      </c>
      <c r="K7" s="36">
        <f t="shared" si="5"/>
        <v>1</v>
      </c>
      <c r="L7" s="34">
        <v>5</v>
      </c>
      <c r="M7" s="35">
        <f t="shared" si="6"/>
        <v>1</v>
      </c>
      <c r="N7" s="29">
        <v>2</v>
      </c>
      <c r="O7" s="30">
        <f t="shared" si="7"/>
        <v>1</v>
      </c>
      <c r="P7" s="31">
        <f t="shared" si="8"/>
        <v>5</v>
      </c>
      <c r="Q7" s="32">
        <f t="shared" si="9"/>
        <v>2</v>
      </c>
      <c r="R7" s="32">
        <f t="shared" si="10"/>
        <v>603</v>
      </c>
      <c r="S7" s="36">
        <f t="shared" si="11"/>
        <v>6</v>
      </c>
      <c r="T7" s="34"/>
      <c r="U7" s="35">
        <f t="shared" si="12"/>
        <v>0</v>
      </c>
      <c r="V7" s="29"/>
      <c r="W7" s="30">
        <f t="shared" si="13"/>
        <v>0</v>
      </c>
      <c r="X7" s="31">
        <f t="shared" si="14"/>
        <v>30</v>
      </c>
      <c r="Y7" s="32">
        <f t="shared" si="15"/>
        <v>30</v>
      </c>
      <c r="Z7" s="32">
        <f t="shared" si="16"/>
        <v>3633</v>
      </c>
      <c r="AA7" s="36">
        <f t="shared" si="17"/>
        <v>8</v>
      </c>
      <c r="AB7" s="34">
        <v>1</v>
      </c>
      <c r="AC7" s="35">
        <f t="shared" si="18"/>
        <v>1</v>
      </c>
      <c r="AD7" s="29">
        <v>1</v>
      </c>
      <c r="AE7" s="30">
        <f t="shared" si="19"/>
        <v>1</v>
      </c>
      <c r="AF7" s="31">
        <f t="shared" si="20"/>
        <v>1</v>
      </c>
      <c r="AG7" s="32">
        <f t="shared" si="21"/>
        <v>1</v>
      </c>
      <c r="AH7" s="32">
        <f t="shared" si="22"/>
        <v>3734</v>
      </c>
      <c r="AI7" s="36">
        <f t="shared" si="23"/>
        <v>8</v>
      </c>
      <c r="AJ7" s="34">
        <v>1</v>
      </c>
      <c r="AK7" s="35">
        <f t="shared" si="24"/>
        <v>1</v>
      </c>
      <c r="AL7" s="29">
        <v>1</v>
      </c>
      <c r="AM7" s="30">
        <f t="shared" si="25"/>
        <v>1</v>
      </c>
      <c r="AN7" s="31">
        <f t="shared" si="26"/>
        <v>1</v>
      </c>
      <c r="AO7" s="32">
        <f t="shared" si="27"/>
        <v>1</v>
      </c>
      <c r="AP7" s="32">
        <f t="shared" si="28"/>
        <v>3835</v>
      </c>
      <c r="AQ7" s="36">
        <f t="shared" si="29"/>
        <v>5</v>
      </c>
      <c r="AR7" s="34">
        <v>1</v>
      </c>
      <c r="AS7" s="35">
        <f t="shared" si="30"/>
        <v>1</v>
      </c>
      <c r="AT7" s="29">
        <v>1</v>
      </c>
      <c r="AU7" s="30">
        <f t="shared" si="31"/>
        <v>1</v>
      </c>
      <c r="AV7" s="31">
        <f t="shared" si="32"/>
        <v>1</v>
      </c>
      <c r="AW7" s="32">
        <f t="shared" si="33"/>
        <v>1</v>
      </c>
      <c r="AX7" s="32">
        <f t="shared" si="34"/>
        <v>3936</v>
      </c>
      <c r="AY7" s="36">
        <f t="shared" si="35"/>
        <v>4</v>
      </c>
      <c r="AZ7" s="37">
        <f t="shared" si="36"/>
        <v>5</v>
      </c>
      <c r="BA7" s="38">
        <f t="shared" si="37"/>
        <v>9</v>
      </c>
      <c r="BB7" s="39">
        <f t="shared" si="38"/>
        <v>5</v>
      </c>
      <c r="BC7" s="38">
        <f t="shared" si="39"/>
        <v>6</v>
      </c>
      <c r="BD7" s="40">
        <f t="shared" si="40"/>
        <v>4</v>
      </c>
      <c r="BE7" s="41">
        <f t="shared" si="41"/>
      </c>
      <c r="BF7" s="42" t="str">
        <f>IF(BD7&lt;='[1]список'!$F$27,'[1]список'!$F$4,IF(BD7&lt;='[1]список'!$G$27,'[1]список'!$G$4,IF(BD7&lt;='[1]список'!$H$27,'[1]список'!$H$4,IF(BD7&lt;='[1]список'!$I$27,'[1]список'!$I$4,""))))</f>
        <v>III</v>
      </c>
    </row>
    <row r="8" spans="1:58" ht="12.75">
      <c r="A8" s="24">
        <v>5</v>
      </c>
      <c r="B8" s="25" t="str">
        <f>'[1]список'!B24</f>
        <v>Семенников Александр</v>
      </c>
      <c r="C8" s="26">
        <f>IF('[1]список'!E24&lt;&gt;0,'[1]список'!$E$4,IF('[1]список'!F24&lt;&gt;0,'[1]список'!$F$4,IF('[1]список'!G24&lt;&gt;0,'[1]список'!$G$4,IF('[1]список'!H24&lt;&gt;0,'[1]список'!$H$4,IF('[1]список'!I24&lt;&gt;0,'[1]список'!$I$4,"")))))</f>
      </c>
      <c r="D8" s="27">
        <v>1</v>
      </c>
      <c r="E8" s="28">
        <f t="shared" si="0"/>
        <v>1</v>
      </c>
      <c r="F8" s="29">
        <v>1</v>
      </c>
      <c r="G8" s="30">
        <f t="shared" si="1"/>
        <v>1</v>
      </c>
      <c r="H8" s="31">
        <f t="shared" si="2"/>
        <v>1</v>
      </c>
      <c r="I8" s="32">
        <f t="shared" si="3"/>
        <v>1</v>
      </c>
      <c r="J8" s="32">
        <f t="shared" si="4"/>
        <v>101</v>
      </c>
      <c r="K8" s="36">
        <f t="shared" si="5"/>
        <v>1</v>
      </c>
      <c r="L8" s="34">
        <v>4</v>
      </c>
      <c r="M8" s="35">
        <f t="shared" si="6"/>
        <v>1</v>
      </c>
      <c r="N8" s="29">
        <v>2</v>
      </c>
      <c r="O8" s="30">
        <f t="shared" si="7"/>
        <v>1</v>
      </c>
      <c r="P8" s="31">
        <f t="shared" si="8"/>
        <v>4</v>
      </c>
      <c r="Q8" s="32">
        <f t="shared" si="9"/>
        <v>2</v>
      </c>
      <c r="R8" s="32">
        <f t="shared" si="10"/>
        <v>503</v>
      </c>
      <c r="S8" s="36">
        <f t="shared" si="11"/>
        <v>4</v>
      </c>
      <c r="T8" s="34">
        <v>1</v>
      </c>
      <c r="U8" s="35">
        <f t="shared" si="12"/>
        <v>1</v>
      </c>
      <c r="V8" s="29">
        <v>1</v>
      </c>
      <c r="W8" s="30">
        <f t="shared" si="13"/>
        <v>1</v>
      </c>
      <c r="X8" s="31">
        <f t="shared" si="14"/>
        <v>1</v>
      </c>
      <c r="Y8" s="32">
        <f t="shared" si="15"/>
        <v>1</v>
      </c>
      <c r="Z8" s="32">
        <f t="shared" si="16"/>
        <v>604</v>
      </c>
      <c r="AA8" s="36">
        <f t="shared" si="17"/>
        <v>4</v>
      </c>
      <c r="AB8" s="34">
        <v>1</v>
      </c>
      <c r="AC8" s="35">
        <f t="shared" si="18"/>
        <v>1</v>
      </c>
      <c r="AD8" s="29">
        <v>1</v>
      </c>
      <c r="AE8" s="30">
        <f t="shared" si="19"/>
        <v>1</v>
      </c>
      <c r="AF8" s="31">
        <f t="shared" si="20"/>
        <v>1</v>
      </c>
      <c r="AG8" s="32">
        <f t="shared" si="21"/>
        <v>1</v>
      </c>
      <c r="AH8" s="32">
        <f t="shared" si="22"/>
        <v>705</v>
      </c>
      <c r="AI8" s="36">
        <f t="shared" si="23"/>
        <v>4</v>
      </c>
      <c r="AJ8" s="34"/>
      <c r="AK8" s="35">
        <f t="shared" si="24"/>
        <v>0</v>
      </c>
      <c r="AL8" s="29"/>
      <c r="AM8" s="30">
        <f t="shared" si="25"/>
        <v>0</v>
      </c>
      <c r="AN8" s="31">
        <f t="shared" si="26"/>
        <v>30</v>
      </c>
      <c r="AO8" s="32">
        <f t="shared" si="27"/>
        <v>30</v>
      </c>
      <c r="AP8" s="32">
        <f t="shared" si="28"/>
        <v>3735</v>
      </c>
      <c r="AQ8" s="36">
        <f t="shared" si="29"/>
        <v>4</v>
      </c>
      <c r="AR8" s="34"/>
      <c r="AS8" s="35">
        <f t="shared" si="30"/>
        <v>0</v>
      </c>
      <c r="AT8" s="29">
        <v>1</v>
      </c>
      <c r="AU8" s="30">
        <f t="shared" si="31"/>
        <v>1</v>
      </c>
      <c r="AV8" s="31">
        <f t="shared" si="32"/>
        <v>30</v>
      </c>
      <c r="AW8" s="32">
        <f t="shared" si="33"/>
        <v>1</v>
      </c>
      <c r="AX8" s="32">
        <f t="shared" si="34"/>
        <v>6736</v>
      </c>
      <c r="AY8" s="36">
        <f t="shared" si="35"/>
        <v>5</v>
      </c>
      <c r="AZ8" s="37">
        <f t="shared" si="36"/>
        <v>4</v>
      </c>
      <c r="BA8" s="38">
        <f t="shared" si="37"/>
        <v>7</v>
      </c>
      <c r="BB8" s="39">
        <f t="shared" si="38"/>
        <v>5</v>
      </c>
      <c r="BC8" s="38">
        <f t="shared" si="39"/>
        <v>6</v>
      </c>
      <c r="BD8" s="40">
        <f t="shared" si="40"/>
        <v>5</v>
      </c>
      <c r="BE8" s="41">
        <f t="shared" si="41"/>
      </c>
      <c r="BF8" s="42">
        <f>IF(BD8&lt;='[1]список'!$F$27,'[1]список'!$F$4,IF(BD8&lt;='[1]список'!$G$27,'[1]список'!$G$4,IF(BD8&lt;='[1]список'!$H$27,'[1]список'!$H$4,IF(BD8&lt;='[1]список'!$I$27,'[1]список'!$I$4,""))))</f>
      </c>
    </row>
    <row r="9" spans="1:58" ht="12.75">
      <c r="A9" s="24">
        <v>6</v>
      </c>
      <c r="B9" s="25" t="str">
        <f>'[1]список'!B23</f>
        <v>Махов Михаил</v>
      </c>
      <c r="C9" s="26">
        <f>IF('[1]список'!E23&lt;&gt;0,'[1]список'!$E$4,IF('[1]список'!F23&lt;&gt;0,'[1]список'!$F$4,IF('[1]список'!G23&lt;&gt;0,'[1]список'!$G$4,IF('[1]список'!H23&lt;&gt;0,'[1]список'!$H$4,IF('[1]список'!I23&lt;&gt;0,'[1]список'!$I$4,"")))))</f>
      </c>
      <c r="D9" s="27">
        <v>1</v>
      </c>
      <c r="E9" s="28">
        <f t="shared" si="0"/>
        <v>1</v>
      </c>
      <c r="F9" s="29">
        <v>1</v>
      </c>
      <c r="G9" s="30">
        <f t="shared" si="1"/>
        <v>1</v>
      </c>
      <c r="H9" s="31">
        <f t="shared" si="2"/>
        <v>1</v>
      </c>
      <c r="I9" s="32">
        <f t="shared" si="3"/>
        <v>1</v>
      </c>
      <c r="J9" s="32">
        <f t="shared" si="4"/>
        <v>101</v>
      </c>
      <c r="K9" s="36">
        <f t="shared" si="5"/>
        <v>1</v>
      </c>
      <c r="L9" s="34">
        <v>5</v>
      </c>
      <c r="M9" s="35">
        <f t="shared" si="6"/>
        <v>1</v>
      </c>
      <c r="N9" s="29">
        <v>1</v>
      </c>
      <c r="O9" s="30">
        <f t="shared" si="7"/>
        <v>1</v>
      </c>
      <c r="P9" s="31">
        <f t="shared" si="8"/>
        <v>5</v>
      </c>
      <c r="Q9" s="32">
        <f t="shared" si="9"/>
        <v>1</v>
      </c>
      <c r="R9" s="32">
        <f t="shared" si="10"/>
        <v>602</v>
      </c>
      <c r="S9" s="36">
        <f t="shared" si="11"/>
        <v>5</v>
      </c>
      <c r="T9" s="34"/>
      <c r="U9" s="35">
        <f t="shared" si="12"/>
        <v>0</v>
      </c>
      <c r="V9" s="29"/>
      <c r="W9" s="30">
        <f t="shared" si="13"/>
        <v>0</v>
      </c>
      <c r="X9" s="31">
        <f t="shared" si="14"/>
        <v>30</v>
      </c>
      <c r="Y9" s="32">
        <f t="shared" si="15"/>
        <v>30</v>
      </c>
      <c r="Z9" s="32">
        <f t="shared" si="16"/>
        <v>3632</v>
      </c>
      <c r="AA9" s="36">
        <f t="shared" si="17"/>
        <v>7</v>
      </c>
      <c r="AB9" s="34">
        <v>1</v>
      </c>
      <c r="AC9" s="35">
        <f t="shared" si="18"/>
        <v>1</v>
      </c>
      <c r="AD9" s="29">
        <v>1</v>
      </c>
      <c r="AE9" s="30">
        <f t="shared" si="19"/>
        <v>1</v>
      </c>
      <c r="AF9" s="31">
        <f t="shared" si="20"/>
        <v>1</v>
      </c>
      <c r="AG9" s="32">
        <f t="shared" si="21"/>
        <v>1</v>
      </c>
      <c r="AH9" s="32">
        <f t="shared" si="22"/>
        <v>3733</v>
      </c>
      <c r="AI9" s="36">
        <f t="shared" si="23"/>
        <v>7</v>
      </c>
      <c r="AJ9" s="34"/>
      <c r="AK9" s="35">
        <f t="shared" si="24"/>
        <v>0</v>
      </c>
      <c r="AL9" s="29"/>
      <c r="AM9" s="30">
        <f t="shared" si="25"/>
        <v>0</v>
      </c>
      <c r="AN9" s="31">
        <f t="shared" si="26"/>
        <v>30</v>
      </c>
      <c r="AO9" s="32">
        <f t="shared" si="27"/>
        <v>30</v>
      </c>
      <c r="AP9" s="32">
        <f t="shared" si="28"/>
        <v>6763</v>
      </c>
      <c r="AQ9" s="36">
        <f t="shared" si="29"/>
        <v>8</v>
      </c>
      <c r="AR9" s="34">
        <v>1</v>
      </c>
      <c r="AS9" s="35">
        <f t="shared" si="30"/>
        <v>1</v>
      </c>
      <c r="AT9" s="29">
        <v>1</v>
      </c>
      <c r="AU9" s="30">
        <f t="shared" si="31"/>
        <v>1</v>
      </c>
      <c r="AV9" s="31">
        <f t="shared" si="32"/>
        <v>1</v>
      </c>
      <c r="AW9" s="32">
        <f t="shared" si="33"/>
        <v>1</v>
      </c>
      <c r="AX9" s="32">
        <f t="shared" si="34"/>
        <v>6864</v>
      </c>
      <c r="AY9" s="36">
        <f t="shared" si="35"/>
        <v>6</v>
      </c>
      <c r="AZ9" s="37">
        <f t="shared" si="36"/>
        <v>4</v>
      </c>
      <c r="BA9" s="38">
        <f t="shared" si="37"/>
        <v>8</v>
      </c>
      <c r="BB9" s="39">
        <f t="shared" si="38"/>
        <v>4</v>
      </c>
      <c r="BC9" s="38">
        <f t="shared" si="39"/>
        <v>4</v>
      </c>
      <c r="BD9" s="40">
        <f t="shared" si="40"/>
        <v>6</v>
      </c>
      <c r="BE9" s="41">
        <f t="shared" si="41"/>
      </c>
      <c r="BF9" s="42">
        <f>IF(BD9&lt;='[1]список'!$F$27,'[1]список'!$F$4,IF(BD9&lt;='[1]список'!$G$27,'[1]список'!$G$4,IF(BD9&lt;='[1]список'!$H$27,'[1]список'!$H$4,IF(BD9&lt;='[1]список'!$I$27,'[1]список'!$I$4,""))))</f>
      </c>
    </row>
    <row r="10" spans="1:58" ht="12.75">
      <c r="A10" s="24">
        <v>7</v>
      </c>
      <c r="B10" s="25" t="str">
        <f>'[1]список'!B8</f>
        <v>Карлышева Екатерина</v>
      </c>
      <c r="C10" s="26">
        <f>IF('[1]список'!E8&lt;&gt;0,'[1]список'!$E$4,IF('[1]список'!F8&lt;&gt;0,'[1]список'!$F$4,IF('[1]список'!G8&lt;&gt;0,'[1]список'!$G$4,IF('[1]список'!H8&lt;&gt;0,'[1]список'!$H$4,IF('[1]список'!I8&lt;&gt;0,'[1]список'!$I$4,"")))))</f>
      </c>
      <c r="D10" s="27">
        <v>5</v>
      </c>
      <c r="E10" s="28">
        <f t="shared" si="0"/>
        <v>1</v>
      </c>
      <c r="F10" s="29">
        <v>1</v>
      </c>
      <c r="G10" s="30">
        <f t="shared" si="1"/>
        <v>1</v>
      </c>
      <c r="H10" s="31">
        <f t="shared" si="2"/>
        <v>5</v>
      </c>
      <c r="I10" s="32">
        <f t="shared" si="3"/>
        <v>1</v>
      </c>
      <c r="J10" s="32">
        <f t="shared" si="4"/>
        <v>501</v>
      </c>
      <c r="K10" s="36">
        <f t="shared" si="5"/>
        <v>7</v>
      </c>
      <c r="L10" s="34">
        <v>2</v>
      </c>
      <c r="M10" s="35">
        <f t="shared" si="6"/>
        <v>1</v>
      </c>
      <c r="N10" s="29">
        <v>1</v>
      </c>
      <c r="O10" s="30">
        <f t="shared" si="7"/>
        <v>1</v>
      </c>
      <c r="P10" s="31">
        <f t="shared" si="8"/>
        <v>2</v>
      </c>
      <c r="Q10" s="32">
        <f t="shared" si="9"/>
        <v>1</v>
      </c>
      <c r="R10" s="32">
        <f t="shared" si="10"/>
        <v>702</v>
      </c>
      <c r="S10" s="36">
        <f t="shared" si="11"/>
        <v>7</v>
      </c>
      <c r="T10" s="34">
        <v>7</v>
      </c>
      <c r="U10" s="35">
        <f t="shared" si="12"/>
        <v>1</v>
      </c>
      <c r="V10" s="29">
        <v>3</v>
      </c>
      <c r="W10" s="30">
        <f t="shared" si="13"/>
        <v>1</v>
      </c>
      <c r="X10" s="31">
        <f t="shared" si="14"/>
        <v>7</v>
      </c>
      <c r="Y10" s="32">
        <f t="shared" si="15"/>
        <v>3</v>
      </c>
      <c r="Z10" s="32">
        <f t="shared" si="16"/>
        <v>1405</v>
      </c>
      <c r="AA10" s="36">
        <f t="shared" si="17"/>
        <v>5</v>
      </c>
      <c r="AB10" s="34">
        <v>1</v>
      </c>
      <c r="AC10" s="35">
        <f t="shared" si="18"/>
        <v>1</v>
      </c>
      <c r="AD10" s="29">
        <v>1</v>
      </c>
      <c r="AE10" s="30">
        <f t="shared" si="19"/>
        <v>1</v>
      </c>
      <c r="AF10" s="31">
        <f t="shared" si="20"/>
        <v>1</v>
      </c>
      <c r="AG10" s="32">
        <f t="shared" si="21"/>
        <v>1</v>
      </c>
      <c r="AH10" s="32">
        <f t="shared" si="22"/>
        <v>1506</v>
      </c>
      <c r="AI10" s="36">
        <f t="shared" si="23"/>
        <v>5</v>
      </c>
      <c r="AJ10" s="34"/>
      <c r="AK10" s="35">
        <f t="shared" si="24"/>
        <v>0</v>
      </c>
      <c r="AL10" s="29"/>
      <c r="AM10" s="30">
        <f t="shared" si="25"/>
        <v>0</v>
      </c>
      <c r="AN10" s="31">
        <f t="shared" si="26"/>
        <v>30</v>
      </c>
      <c r="AO10" s="32">
        <f t="shared" si="27"/>
        <v>30</v>
      </c>
      <c r="AP10" s="32">
        <f t="shared" si="28"/>
        <v>4536</v>
      </c>
      <c r="AQ10" s="36">
        <f t="shared" si="29"/>
        <v>6</v>
      </c>
      <c r="AR10" s="34"/>
      <c r="AS10" s="35">
        <f t="shared" si="30"/>
        <v>0</v>
      </c>
      <c r="AT10" s="29">
        <v>1</v>
      </c>
      <c r="AU10" s="30">
        <f t="shared" si="31"/>
        <v>1</v>
      </c>
      <c r="AV10" s="31">
        <f t="shared" si="32"/>
        <v>30</v>
      </c>
      <c r="AW10" s="32">
        <f t="shared" si="33"/>
        <v>1</v>
      </c>
      <c r="AX10" s="32">
        <f t="shared" si="34"/>
        <v>7537</v>
      </c>
      <c r="AY10" s="36">
        <f t="shared" si="35"/>
        <v>7</v>
      </c>
      <c r="AZ10" s="37">
        <f t="shared" si="36"/>
        <v>4</v>
      </c>
      <c r="BA10" s="38">
        <f t="shared" si="37"/>
        <v>15</v>
      </c>
      <c r="BB10" s="39">
        <f t="shared" si="38"/>
        <v>5</v>
      </c>
      <c r="BC10" s="38">
        <f t="shared" si="39"/>
        <v>7</v>
      </c>
      <c r="BD10" s="40">
        <f t="shared" si="40"/>
        <v>7</v>
      </c>
      <c r="BE10" s="41">
        <f t="shared" si="41"/>
      </c>
      <c r="BF10" s="42">
        <f>IF(BD10&lt;='[1]список'!$F$27,'[1]список'!$F$4,IF(BD10&lt;='[1]список'!$G$27,'[1]список'!$G$4,IF(BD10&lt;='[1]список'!$H$27,'[1]список'!$H$4,IF(BD10&lt;='[1]список'!$I$27,'[1]список'!$I$4,""))))</f>
      </c>
    </row>
    <row r="11" spans="1:58" ht="12.75">
      <c r="A11" s="24">
        <v>8</v>
      </c>
      <c r="B11" s="25" t="str">
        <f>'[1]список'!B6</f>
        <v>Жильцов Валерий</v>
      </c>
      <c r="C11" s="26">
        <f>IF('[1]список'!E6&lt;&gt;0,'[1]список'!$E$4,IF('[1]список'!F6&lt;&gt;0,'[1]список'!$F$4,IF('[1]список'!G6&lt;&gt;0,'[1]список'!$G$4,IF('[1]список'!H6&lt;&gt;0,'[1]список'!$H$4,IF('[1]список'!I6&lt;&gt;0,'[1]список'!$I$4,"")))))</f>
      </c>
      <c r="D11" s="27"/>
      <c r="E11" s="28">
        <f t="shared" si="0"/>
        <v>0</v>
      </c>
      <c r="F11" s="29">
        <v>3</v>
      </c>
      <c r="G11" s="30">
        <f t="shared" si="1"/>
        <v>1</v>
      </c>
      <c r="H11" s="31">
        <f t="shared" si="2"/>
        <v>30</v>
      </c>
      <c r="I11" s="32">
        <f t="shared" si="3"/>
        <v>3</v>
      </c>
      <c r="J11" s="32">
        <f t="shared" si="4"/>
        <v>3003</v>
      </c>
      <c r="K11" s="36">
        <f t="shared" si="5"/>
        <v>17</v>
      </c>
      <c r="L11" s="34">
        <v>5</v>
      </c>
      <c r="M11" s="35">
        <f t="shared" si="6"/>
        <v>1</v>
      </c>
      <c r="N11" s="29">
        <v>1</v>
      </c>
      <c r="O11" s="30">
        <f t="shared" si="7"/>
        <v>1</v>
      </c>
      <c r="P11" s="31">
        <f t="shared" si="8"/>
        <v>5</v>
      </c>
      <c r="Q11" s="32">
        <f t="shared" si="9"/>
        <v>1</v>
      </c>
      <c r="R11" s="32">
        <f t="shared" si="10"/>
        <v>3504</v>
      </c>
      <c r="S11" s="36">
        <f t="shared" si="11"/>
        <v>11</v>
      </c>
      <c r="T11" s="34">
        <v>1</v>
      </c>
      <c r="U11" s="35">
        <f t="shared" si="12"/>
        <v>1</v>
      </c>
      <c r="V11" s="29">
        <v>1</v>
      </c>
      <c r="W11" s="30">
        <f t="shared" si="13"/>
        <v>1</v>
      </c>
      <c r="X11" s="31">
        <f t="shared" si="14"/>
        <v>1</v>
      </c>
      <c r="Y11" s="32">
        <f t="shared" si="15"/>
        <v>1</v>
      </c>
      <c r="Z11" s="32">
        <f t="shared" si="16"/>
        <v>3605</v>
      </c>
      <c r="AA11" s="36">
        <f t="shared" si="17"/>
        <v>6</v>
      </c>
      <c r="AB11" s="34">
        <v>1</v>
      </c>
      <c r="AC11" s="35">
        <f t="shared" si="18"/>
        <v>1</v>
      </c>
      <c r="AD11" s="29">
        <v>1</v>
      </c>
      <c r="AE11" s="30">
        <f t="shared" si="19"/>
        <v>1</v>
      </c>
      <c r="AF11" s="31">
        <f t="shared" si="20"/>
        <v>1</v>
      </c>
      <c r="AG11" s="32">
        <f t="shared" si="21"/>
        <v>1</v>
      </c>
      <c r="AH11" s="32">
        <f t="shared" si="22"/>
        <v>3706</v>
      </c>
      <c r="AI11" s="36">
        <f t="shared" si="23"/>
        <v>6</v>
      </c>
      <c r="AJ11" s="34"/>
      <c r="AK11" s="35">
        <f t="shared" si="24"/>
        <v>0</v>
      </c>
      <c r="AL11" s="29"/>
      <c r="AM11" s="30">
        <f t="shared" si="25"/>
        <v>0</v>
      </c>
      <c r="AN11" s="31">
        <f t="shared" si="26"/>
        <v>30</v>
      </c>
      <c r="AO11" s="32">
        <f t="shared" si="27"/>
        <v>30</v>
      </c>
      <c r="AP11" s="32">
        <f t="shared" si="28"/>
        <v>6736</v>
      </c>
      <c r="AQ11" s="36">
        <f t="shared" si="29"/>
        <v>7</v>
      </c>
      <c r="AR11" s="34"/>
      <c r="AS11" s="35">
        <f t="shared" si="30"/>
        <v>0</v>
      </c>
      <c r="AT11" s="29">
        <v>1</v>
      </c>
      <c r="AU11" s="30">
        <f t="shared" si="31"/>
        <v>1</v>
      </c>
      <c r="AV11" s="31">
        <f t="shared" si="32"/>
        <v>30</v>
      </c>
      <c r="AW11" s="32">
        <f t="shared" si="33"/>
        <v>1</v>
      </c>
      <c r="AX11" s="32">
        <f t="shared" si="34"/>
        <v>9737</v>
      </c>
      <c r="AY11" s="36">
        <f t="shared" si="35"/>
        <v>8</v>
      </c>
      <c r="AZ11" s="37">
        <f t="shared" si="36"/>
        <v>3</v>
      </c>
      <c r="BA11" s="38">
        <f t="shared" si="37"/>
        <v>7</v>
      </c>
      <c r="BB11" s="39">
        <f t="shared" si="38"/>
        <v>5</v>
      </c>
      <c r="BC11" s="38">
        <f t="shared" si="39"/>
        <v>7</v>
      </c>
      <c r="BD11" s="40">
        <f t="shared" si="40"/>
        <v>8</v>
      </c>
      <c r="BE11" s="41">
        <f t="shared" si="41"/>
      </c>
      <c r="BF11" s="42">
        <f>IF(BD11&lt;='[1]список'!$F$27,'[1]список'!$F$4,IF(BD11&lt;='[1]список'!$G$27,'[1]список'!$G$4,IF(BD11&lt;='[1]список'!$H$27,'[1]список'!$H$4,IF(BD11&lt;='[1]список'!$I$27,'[1]список'!$I$4,""))))</f>
      </c>
    </row>
    <row r="12" spans="1:58" ht="12.75">
      <c r="A12" s="24">
        <v>9</v>
      </c>
      <c r="B12" s="25" t="str">
        <f>'[1]список'!B17</f>
        <v>Князев Иван</v>
      </c>
      <c r="C12" s="26">
        <f>IF('[1]список'!E17&lt;&gt;0,'[1]список'!$E$4,IF('[1]список'!F17&lt;&gt;0,'[1]список'!$F$4,IF('[1]список'!G17&lt;&gt;0,'[1]список'!$G$4,IF('[1]список'!H17&lt;&gt;0,'[1]список'!$H$4,IF('[1]список'!I17&lt;&gt;0,'[1]список'!$I$4,"")))))</f>
      </c>
      <c r="D12" s="27"/>
      <c r="E12" s="28">
        <f t="shared" si="0"/>
        <v>0</v>
      </c>
      <c r="F12" s="29">
        <v>1</v>
      </c>
      <c r="G12" s="30">
        <f t="shared" si="1"/>
        <v>1</v>
      </c>
      <c r="H12" s="31">
        <f t="shared" si="2"/>
        <v>30</v>
      </c>
      <c r="I12" s="32">
        <f t="shared" si="3"/>
        <v>1</v>
      </c>
      <c r="J12" s="32">
        <f t="shared" si="4"/>
        <v>3001</v>
      </c>
      <c r="K12" s="36">
        <f t="shared" si="5"/>
        <v>8</v>
      </c>
      <c r="L12" s="34">
        <v>1</v>
      </c>
      <c r="M12" s="35">
        <f t="shared" si="6"/>
        <v>1</v>
      </c>
      <c r="N12" s="29">
        <v>1</v>
      </c>
      <c r="O12" s="30">
        <f t="shared" si="7"/>
        <v>1</v>
      </c>
      <c r="P12" s="31">
        <f t="shared" si="8"/>
        <v>1</v>
      </c>
      <c r="Q12" s="32">
        <f t="shared" si="9"/>
        <v>1</v>
      </c>
      <c r="R12" s="32">
        <f t="shared" si="10"/>
        <v>3102</v>
      </c>
      <c r="S12" s="36">
        <f t="shared" si="11"/>
        <v>8</v>
      </c>
      <c r="T12" s="34"/>
      <c r="U12" s="35">
        <f t="shared" si="12"/>
        <v>0</v>
      </c>
      <c r="V12" s="29"/>
      <c r="W12" s="30">
        <f t="shared" si="13"/>
        <v>0</v>
      </c>
      <c r="X12" s="31">
        <f t="shared" si="14"/>
        <v>30</v>
      </c>
      <c r="Y12" s="32">
        <f t="shared" si="15"/>
        <v>30</v>
      </c>
      <c r="Z12" s="32">
        <f t="shared" si="16"/>
        <v>6132</v>
      </c>
      <c r="AA12" s="36">
        <f t="shared" si="17"/>
        <v>9</v>
      </c>
      <c r="AB12" s="34">
        <v>1</v>
      </c>
      <c r="AC12" s="35">
        <f t="shared" si="18"/>
        <v>1</v>
      </c>
      <c r="AD12" s="29">
        <v>1</v>
      </c>
      <c r="AE12" s="30">
        <f t="shared" si="19"/>
        <v>1</v>
      </c>
      <c r="AF12" s="31">
        <f t="shared" si="20"/>
        <v>1</v>
      </c>
      <c r="AG12" s="32">
        <f t="shared" si="21"/>
        <v>1</v>
      </c>
      <c r="AH12" s="32">
        <f t="shared" si="22"/>
        <v>6233</v>
      </c>
      <c r="AI12" s="36">
        <f t="shared" si="23"/>
        <v>9</v>
      </c>
      <c r="AJ12" s="34"/>
      <c r="AK12" s="35">
        <f t="shared" si="24"/>
        <v>0</v>
      </c>
      <c r="AL12" s="29"/>
      <c r="AM12" s="30">
        <f t="shared" si="25"/>
        <v>0</v>
      </c>
      <c r="AN12" s="31">
        <f t="shared" si="26"/>
        <v>30</v>
      </c>
      <c r="AO12" s="32">
        <f t="shared" si="27"/>
        <v>30</v>
      </c>
      <c r="AP12" s="32">
        <f t="shared" si="28"/>
        <v>9263</v>
      </c>
      <c r="AQ12" s="36">
        <f t="shared" si="29"/>
        <v>9</v>
      </c>
      <c r="AR12" s="34"/>
      <c r="AS12" s="35">
        <f t="shared" si="30"/>
        <v>0</v>
      </c>
      <c r="AT12" s="29">
        <v>2</v>
      </c>
      <c r="AU12" s="30">
        <f t="shared" si="31"/>
        <v>1</v>
      </c>
      <c r="AV12" s="31">
        <f t="shared" si="32"/>
        <v>30</v>
      </c>
      <c r="AW12" s="32">
        <f t="shared" si="33"/>
        <v>2</v>
      </c>
      <c r="AX12" s="32">
        <f t="shared" si="34"/>
        <v>12265</v>
      </c>
      <c r="AY12" s="36">
        <f t="shared" si="35"/>
        <v>9</v>
      </c>
      <c r="AZ12" s="37">
        <f t="shared" si="36"/>
        <v>2</v>
      </c>
      <c r="BA12" s="38">
        <f t="shared" si="37"/>
        <v>2</v>
      </c>
      <c r="BB12" s="39">
        <f t="shared" si="38"/>
        <v>4</v>
      </c>
      <c r="BC12" s="38">
        <f t="shared" si="39"/>
        <v>5</v>
      </c>
      <c r="BD12" s="40">
        <f t="shared" si="40"/>
        <v>9</v>
      </c>
      <c r="BE12" s="41">
        <f t="shared" si="41"/>
      </c>
      <c r="BF12" s="42">
        <f>IF(BD12&lt;='[1]список'!$F$27,'[1]список'!$F$4,IF(BD12&lt;='[1]список'!$G$27,'[1]список'!$G$4,IF(BD12&lt;='[1]список'!$H$27,'[1]список'!$H$4,IF(BD12&lt;='[1]список'!$I$27,'[1]список'!$I$4,""))))</f>
      </c>
    </row>
    <row r="13" spans="1:58" ht="12.75">
      <c r="A13" s="24">
        <v>10</v>
      </c>
      <c r="B13" s="25" t="str">
        <f>'[1]список'!B16</f>
        <v>Ильин Никита</v>
      </c>
      <c r="C13" s="26">
        <f>IF('[1]список'!E16&lt;&gt;0,'[1]список'!$E$4,IF('[1]список'!F16&lt;&gt;0,'[1]список'!$F$4,IF('[1]список'!G16&lt;&gt;0,'[1]список'!$G$4,IF('[1]список'!H16&lt;&gt;0,'[1]список'!$H$4,IF('[1]список'!I16&lt;&gt;0,'[1]список'!$I$4,"")))))</f>
      </c>
      <c r="D13" s="27"/>
      <c r="E13" s="28">
        <f t="shared" si="0"/>
        <v>0</v>
      </c>
      <c r="F13" s="29">
        <v>1</v>
      </c>
      <c r="G13" s="30">
        <f t="shared" si="1"/>
        <v>1</v>
      </c>
      <c r="H13" s="31">
        <f t="shared" si="2"/>
        <v>30</v>
      </c>
      <c r="I13" s="32">
        <f t="shared" si="3"/>
        <v>1</v>
      </c>
      <c r="J13" s="32">
        <f t="shared" si="4"/>
        <v>3001</v>
      </c>
      <c r="K13" s="36">
        <f t="shared" si="5"/>
        <v>8</v>
      </c>
      <c r="L13" s="34">
        <v>2</v>
      </c>
      <c r="M13" s="35">
        <f t="shared" si="6"/>
        <v>1</v>
      </c>
      <c r="N13" s="29">
        <v>1</v>
      </c>
      <c r="O13" s="30">
        <f t="shared" si="7"/>
        <v>1</v>
      </c>
      <c r="P13" s="31">
        <f t="shared" si="8"/>
        <v>2</v>
      </c>
      <c r="Q13" s="32">
        <f t="shared" si="9"/>
        <v>1</v>
      </c>
      <c r="R13" s="32">
        <f t="shared" si="10"/>
        <v>3202</v>
      </c>
      <c r="S13" s="36">
        <f t="shared" si="11"/>
        <v>9</v>
      </c>
      <c r="T13" s="34"/>
      <c r="U13" s="35">
        <f t="shared" si="12"/>
        <v>0</v>
      </c>
      <c r="V13" s="29"/>
      <c r="W13" s="30">
        <f t="shared" si="13"/>
        <v>0</v>
      </c>
      <c r="X13" s="31">
        <f t="shared" si="14"/>
        <v>30</v>
      </c>
      <c r="Y13" s="32">
        <f t="shared" si="15"/>
        <v>30</v>
      </c>
      <c r="Z13" s="32">
        <f t="shared" si="16"/>
        <v>6232</v>
      </c>
      <c r="AA13" s="36">
        <f t="shared" si="17"/>
        <v>10</v>
      </c>
      <c r="AB13" s="34">
        <v>1</v>
      </c>
      <c r="AC13" s="35">
        <f t="shared" si="18"/>
        <v>1</v>
      </c>
      <c r="AD13" s="29">
        <v>1</v>
      </c>
      <c r="AE13" s="30">
        <f t="shared" si="19"/>
        <v>1</v>
      </c>
      <c r="AF13" s="31">
        <f t="shared" si="20"/>
        <v>1</v>
      </c>
      <c r="AG13" s="32">
        <f t="shared" si="21"/>
        <v>1</v>
      </c>
      <c r="AH13" s="32">
        <f t="shared" si="22"/>
        <v>6333</v>
      </c>
      <c r="AI13" s="36">
        <f t="shared" si="23"/>
        <v>10</v>
      </c>
      <c r="AJ13" s="34"/>
      <c r="AK13" s="35">
        <f t="shared" si="24"/>
        <v>0</v>
      </c>
      <c r="AL13" s="29"/>
      <c r="AM13" s="30">
        <f t="shared" si="25"/>
        <v>0</v>
      </c>
      <c r="AN13" s="31">
        <f t="shared" si="26"/>
        <v>30</v>
      </c>
      <c r="AO13" s="32">
        <f t="shared" si="27"/>
        <v>30</v>
      </c>
      <c r="AP13" s="32">
        <f t="shared" si="28"/>
        <v>9363</v>
      </c>
      <c r="AQ13" s="36">
        <f t="shared" si="29"/>
        <v>10</v>
      </c>
      <c r="AR13" s="34"/>
      <c r="AS13" s="35">
        <f t="shared" si="30"/>
        <v>0</v>
      </c>
      <c r="AT13" s="29">
        <v>1</v>
      </c>
      <c r="AU13" s="30">
        <f t="shared" si="31"/>
        <v>1</v>
      </c>
      <c r="AV13" s="31">
        <f t="shared" si="32"/>
        <v>30</v>
      </c>
      <c r="AW13" s="32">
        <f t="shared" si="33"/>
        <v>1</v>
      </c>
      <c r="AX13" s="32">
        <f t="shared" si="34"/>
        <v>12364</v>
      </c>
      <c r="AY13" s="36">
        <f t="shared" si="35"/>
        <v>10</v>
      </c>
      <c r="AZ13" s="37">
        <f t="shared" si="36"/>
        <v>2</v>
      </c>
      <c r="BA13" s="38">
        <f t="shared" si="37"/>
        <v>3</v>
      </c>
      <c r="BB13" s="39">
        <f t="shared" si="38"/>
        <v>4</v>
      </c>
      <c r="BC13" s="38">
        <f t="shared" si="39"/>
        <v>4</v>
      </c>
      <c r="BD13" s="40">
        <f t="shared" si="40"/>
        <v>10</v>
      </c>
      <c r="BE13" s="41">
        <f t="shared" si="41"/>
      </c>
      <c r="BF13" s="42">
        <f>IF(BD13&lt;='[1]список'!$F$27,'[1]список'!$F$4,IF(BD13&lt;='[1]список'!$G$27,'[1]список'!$G$4,IF(BD13&lt;='[1]список'!$H$27,'[1]список'!$H$4,IF(BD13&lt;='[1]список'!$I$27,'[1]список'!$I$4,""))))</f>
      </c>
    </row>
    <row r="14" spans="1:58" ht="12.75">
      <c r="A14" s="24">
        <v>11</v>
      </c>
      <c r="B14" s="25" t="str">
        <f>'[1]список'!B22</f>
        <v>Антонов Виктор</v>
      </c>
      <c r="C14" s="26">
        <f>IF('[1]список'!E22&lt;&gt;0,'[1]список'!$E$4,IF('[1]список'!F22&lt;&gt;0,'[1]список'!$F$4,IF('[1]список'!G22&lt;&gt;0,'[1]список'!$G$4,IF('[1]список'!H22&lt;&gt;0,'[1]список'!$H$4,IF('[1]список'!I22&lt;&gt;0,'[1]список'!$I$4,"")))))</f>
      </c>
      <c r="D14" s="27"/>
      <c r="E14" s="28">
        <f t="shared" si="0"/>
        <v>0</v>
      </c>
      <c r="F14" s="29">
        <v>1</v>
      </c>
      <c r="G14" s="30">
        <f t="shared" si="1"/>
        <v>1</v>
      </c>
      <c r="H14" s="31">
        <f t="shared" si="2"/>
        <v>30</v>
      </c>
      <c r="I14" s="32">
        <f t="shared" si="3"/>
        <v>1</v>
      </c>
      <c r="J14" s="32">
        <f t="shared" si="4"/>
        <v>3001</v>
      </c>
      <c r="K14" s="36">
        <f t="shared" si="5"/>
        <v>8</v>
      </c>
      <c r="L14" s="34">
        <v>3</v>
      </c>
      <c r="M14" s="35">
        <f t="shared" si="6"/>
        <v>1</v>
      </c>
      <c r="N14" s="29">
        <v>1</v>
      </c>
      <c r="O14" s="30">
        <f t="shared" si="7"/>
        <v>1</v>
      </c>
      <c r="P14" s="31">
        <f t="shared" si="8"/>
        <v>3</v>
      </c>
      <c r="Q14" s="32">
        <f t="shared" si="9"/>
        <v>1</v>
      </c>
      <c r="R14" s="32">
        <f t="shared" si="10"/>
        <v>3302</v>
      </c>
      <c r="S14" s="36">
        <f t="shared" si="11"/>
        <v>10</v>
      </c>
      <c r="T14" s="34"/>
      <c r="U14" s="35">
        <f t="shared" si="12"/>
        <v>0</v>
      </c>
      <c r="V14" s="29"/>
      <c r="W14" s="30">
        <f t="shared" si="13"/>
        <v>0</v>
      </c>
      <c r="X14" s="31">
        <f t="shared" si="14"/>
        <v>30</v>
      </c>
      <c r="Y14" s="32">
        <f t="shared" si="15"/>
        <v>30</v>
      </c>
      <c r="Z14" s="32">
        <f t="shared" si="16"/>
        <v>6332</v>
      </c>
      <c r="AA14" s="36">
        <f t="shared" si="17"/>
        <v>11</v>
      </c>
      <c r="AB14" s="34">
        <v>1</v>
      </c>
      <c r="AC14" s="35">
        <f t="shared" si="18"/>
        <v>1</v>
      </c>
      <c r="AD14" s="29">
        <v>1</v>
      </c>
      <c r="AE14" s="30">
        <f t="shared" si="19"/>
        <v>1</v>
      </c>
      <c r="AF14" s="31">
        <f t="shared" si="20"/>
        <v>1</v>
      </c>
      <c r="AG14" s="32">
        <f t="shared" si="21"/>
        <v>1</v>
      </c>
      <c r="AH14" s="32">
        <f t="shared" si="22"/>
        <v>6433</v>
      </c>
      <c r="AI14" s="36">
        <f t="shared" si="23"/>
        <v>11</v>
      </c>
      <c r="AJ14" s="34"/>
      <c r="AK14" s="35">
        <f t="shared" si="24"/>
        <v>0</v>
      </c>
      <c r="AL14" s="29"/>
      <c r="AM14" s="30">
        <f t="shared" si="25"/>
        <v>0</v>
      </c>
      <c r="AN14" s="31">
        <f t="shared" si="26"/>
        <v>30</v>
      </c>
      <c r="AO14" s="32">
        <f t="shared" si="27"/>
        <v>30</v>
      </c>
      <c r="AP14" s="32">
        <f t="shared" si="28"/>
        <v>9463</v>
      </c>
      <c r="AQ14" s="36">
        <f t="shared" si="29"/>
        <v>11</v>
      </c>
      <c r="AR14" s="34"/>
      <c r="AS14" s="35">
        <f t="shared" si="30"/>
        <v>0</v>
      </c>
      <c r="AT14" s="29">
        <v>1</v>
      </c>
      <c r="AU14" s="30">
        <f t="shared" si="31"/>
        <v>1</v>
      </c>
      <c r="AV14" s="31">
        <f t="shared" si="32"/>
        <v>30</v>
      </c>
      <c r="AW14" s="32">
        <f t="shared" si="33"/>
        <v>1</v>
      </c>
      <c r="AX14" s="32">
        <f t="shared" si="34"/>
        <v>12464</v>
      </c>
      <c r="AY14" s="36">
        <f t="shared" si="35"/>
        <v>11</v>
      </c>
      <c r="AZ14" s="37">
        <f t="shared" si="36"/>
        <v>2</v>
      </c>
      <c r="BA14" s="38">
        <f t="shared" si="37"/>
        <v>4</v>
      </c>
      <c r="BB14" s="39">
        <f t="shared" si="38"/>
        <v>4</v>
      </c>
      <c r="BC14" s="38">
        <f t="shared" si="39"/>
        <v>4</v>
      </c>
      <c r="BD14" s="40">
        <f t="shared" si="40"/>
        <v>11</v>
      </c>
      <c r="BE14" s="41">
        <f t="shared" si="41"/>
      </c>
      <c r="BF14" s="42">
        <f>IF(BD14&lt;='[1]список'!$F$27,'[1]список'!$F$4,IF(BD14&lt;='[1]список'!$G$27,'[1]список'!$G$4,IF(BD14&lt;='[1]список'!$H$27,'[1]список'!$H$4,IF(BD14&lt;='[1]список'!$I$27,'[1]список'!$I$4,""))))</f>
      </c>
    </row>
    <row r="15" spans="1:58" ht="12.75">
      <c r="A15" s="24">
        <v>12</v>
      </c>
      <c r="B15" s="25" t="str">
        <f>'[1]список'!B5</f>
        <v>Власов Юрий</v>
      </c>
      <c r="C15" s="26">
        <f>IF('[1]список'!E5&lt;&gt;0,'[1]список'!$E$4,IF('[1]список'!F5&lt;&gt;0,'[1]список'!$F$4,IF('[1]список'!G5&lt;&gt;0,'[1]список'!$G$4,IF('[1]список'!H5&lt;&gt;0,'[1]список'!$H$4,IF('[1]список'!I5&lt;&gt;0,'[1]список'!$I$4,"")))))</f>
      </c>
      <c r="D15" s="27"/>
      <c r="E15" s="28">
        <f t="shared" si="0"/>
        <v>0</v>
      </c>
      <c r="F15" s="29">
        <v>2</v>
      </c>
      <c r="G15" s="30">
        <f t="shared" si="1"/>
        <v>1</v>
      </c>
      <c r="H15" s="31">
        <f t="shared" si="2"/>
        <v>30</v>
      </c>
      <c r="I15" s="32">
        <f t="shared" si="3"/>
        <v>2</v>
      </c>
      <c r="J15" s="32">
        <f t="shared" si="4"/>
        <v>3002</v>
      </c>
      <c r="K15" s="43">
        <f t="shared" si="5"/>
        <v>12</v>
      </c>
      <c r="L15" s="34"/>
      <c r="M15" s="35">
        <f t="shared" si="6"/>
        <v>0</v>
      </c>
      <c r="N15" s="29">
        <v>1</v>
      </c>
      <c r="O15" s="30">
        <f t="shared" si="7"/>
        <v>1</v>
      </c>
      <c r="P15" s="31">
        <f t="shared" si="8"/>
        <v>30</v>
      </c>
      <c r="Q15" s="32">
        <f t="shared" si="9"/>
        <v>1</v>
      </c>
      <c r="R15" s="32">
        <f t="shared" si="10"/>
        <v>6003</v>
      </c>
      <c r="S15" s="43">
        <f t="shared" si="11"/>
        <v>12</v>
      </c>
      <c r="T15" s="34"/>
      <c r="U15" s="35">
        <f t="shared" si="12"/>
        <v>0</v>
      </c>
      <c r="V15" s="29"/>
      <c r="W15" s="30">
        <f t="shared" si="13"/>
        <v>0</v>
      </c>
      <c r="X15" s="31">
        <f t="shared" si="14"/>
        <v>30</v>
      </c>
      <c r="Y15" s="32">
        <f t="shared" si="15"/>
        <v>30</v>
      </c>
      <c r="Z15" s="32">
        <f t="shared" si="16"/>
        <v>9033</v>
      </c>
      <c r="AA15" s="36">
        <f t="shared" si="17"/>
        <v>12</v>
      </c>
      <c r="AB15" s="34">
        <v>1</v>
      </c>
      <c r="AC15" s="35">
        <f t="shared" si="18"/>
        <v>1</v>
      </c>
      <c r="AD15" s="29">
        <v>1</v>
      </c>
      <c r="AE15" s="30">
        <f t="shared" si="19"/>
        <v>1</v>
      </c>
      <c r="AF15" s="31">
        <f t="shared" si="20"/>
        <v>1</v>
      </c>
      <c r="AG15" s="32">
        <f t="shared" si="21"/>
        <v>1</v>
      </c>
      <c r="AH15" s="32">
        <f t="shared" si="22"/>
        <v>9134</v>
      </c>
      <c r="AI15" s="36">
        <f t="shared" si="23"/>
        <v>12</v>
      </c>
      <c r="AJ15" s="34"/>
      <c r="AK15" s="35">
        <f t="shared" si="24"/>
        <v>0</v>
      </c>
      <c r="AL15" s="29"/>
      <c r="AM15" s="30">
        <f t="shared" si="25"/>
        <v>0</v>
      </c>
      <c r="AN15" s="31">
        <f t="shared" si="26"/>
        <v>30</v>
      </c>
      <c r="AO15" s="32">
        <f t="shared" si="27"/>
        <v>30</v>
      </c>
      <c r="AP15" s="32">
        <f t="shared" si="28"/>
        <v>12164</v>
      </c>
      <c r="AQ15" s="36">
        <f t="shared" si="29"/>
        <v>12</v>
      </c>
      <c r="AR15" s="34"/>
      <c r="AS15" s="35">
        <f t="shared" si="30"/>
        <v>0</v>
      </c>
      <c r="AT15" s="29">
        <v>1</v>
      </c>
      <c r="AU15" s="30">
        <f t="shared" si="31"/>
        <v>1</v>
      </c>
      <c r="AV15" s="31">
        <f t="shared" si="32"/>
        <v>30</v>
      </c>
      <c r="AW15" s="32">
        <f t="shared" si="33"/>
        <v>1</v>
      </c>
      <c r="AX15" s="32">
        <f t="shared" si="34"/>
        <v>15165</v>
      </c>
      <c r="AY15" s="36">
        <f t="shared" si="35"/>
        <v>12</v>
      </c>
      <c r="AZ15" s="37">
        <f t="shared" si="36"/>
        <v>1</v>
      </c>
      <c r="BA15" s="38">
        <f t="shared" si="37"/>
        <v>1</v>
      </c>
      <c r="BB15" s="39">
        <f t="shared" si="38"/>
        <v>4</v>
      </c>
      <c r="BC15" s="38">
        <f t="shared" si="39"/>
        <v>5</v>
      </c>
      <c r="BD15" s="40">
        <f t="shared" si="40"/>
        <v>12</v>
      </c>
      <c r="BE15" s="41">
        <f t="shared" si="41"/>
        <v>13</v>
      </c>
      <c r="BF15" s="42">
        <f>IF(BD15&lt;='[1]список'!$F$27,'[1]список'!$F$4,IF(BD15&lt;='[1]список'!$G$27,'[1]список'!$G$4,IF(BD15&lt;='[1]список'!$H$27,'[1]список'!$H$4,IF(BD15&lt;='[1]список'!$I$27,'[1]список'!$I$4,""))))</f>
      </c>
    </row>
    <row r="16" spans="1:58" ht="12.75">
      <c r="A16" s="24">
        <v>13</v>
      </c>
      <c r="B16" s="25" t="str">
        <f>'[1]список'!B13</f>
        <v>Миронов Станислав</v>
      </c>
      <c r="C16" s="26">
        <f>IF('[1]список'!E13&lt;&gt;0,'[1]список'!$E$4,IF('[1]список'!F13&lt;&gt;0,'[1]список'!$F$4,IF('[1]список'!G13&lt;&gt;0,'[1]список'!$G$4,IF('[1]список'!H13&lt;&gt;0,'[1]список'!$H$4,IF('[1]список'!I13&lt;&gt;0,'[1]список'!$I$4,"")))))</f>
      </c>
      <c r="D16" s="27"/>
      <c r="E16" s="28">
        <f t="shared" si="0"/>
        <v>0</v>
      </c>
      <c r="F16" s="29">
        <v>2</v>
      </c>
      <c r="G16" s="30">
        <f t="shared" si="1"/>
        <v>1</v>
      </c>
      <c r="H16" s="31">
        <f t="shared" si="2"/>
        <v>30</v>
      </c>
      <c r="I16" s="32">
        <f t="shared" si="3"/>
        <v>2</v>
      </c>
      <c r="J16" s="32">
        <f t="shared" si="4"/>
        <v>3002</v>
      </c>
      <c r="K16" s="36">
        <f t="shared" si="5"/>
        <v>12</v>
      </c>
      <c r="L16" s="34"/>
      <c r="M16" s="35">
        <f t="shared" si="6"/>
        <v>0</v>
      </c>
      <c r="N16" s="29">
        <v>1</v>
      </c>
      <c r="O16" s="30">
        <f t="shared" si="7"/>
        <v>1</v>
      </c>
      <c r="P16" s="31">
        <f t="shared" si="8"/>
        <v>30</v>
      </c>
      <c r="Q16" s="32">
        <f t="shared" si="9"/>
        <v>1</v>
      </c>
      <c r="R16" s="32">
        <f t="shared" si="10"/>
        <v>6003</v>
      </c>
      <c r="S16" s="36">
        <f t="shared" si="11"/>
        <v>12</v>
      </c>
      <c r="T16" s="34"/>
      <c r="U16" s="35">
        <f t="shared" si="12"/>
        <v>0</v>
      </c>
      <c r="V16" s="29"/>
      <c r="W16" s="30">
        <f t="shared" si="13"/>
        <v>0</v>
      </c>
      <c r="X16" s="31">
        <f t="shared" si="14"/>
        <v>30</v>
      </c>
      <c r="Y16" s="32">
        <f t="shared" si="15"/>
        <v>30</v>
      </c>
      <c r="Z16" s="32">
        <f t="shared" si="16"/>
        <v>9033</v>
      </c>
      <c r="AA16" s="36">
        <f t="shared" si="17"/>
        <v>12</v>
      </c>
      <c r="AB16" s="34">
        <v>1</v>
      </c>
      <c r="AC16" s="35">
        <f t="shared" si="18"/>
        <v>1</v>
      </c>
      <c r="AD16" s="29">
        <v>1</v>
      </c>
      <c r="AE16" s="30">
        <f t="shared" si="19"/>
        <v>1</v>
      </c>
      <c r="AF16" s="31">
        <f t="shared" si="20"/>
        <v>1</v>
      </c>
      <c r="AG16" s="32">
        <f t="shared" si="21"/>
        <v>1</v>
      </c>
      <c r="AH16" s="32">
        <f t="shared" si="22"/>
        <v>9134</v>
      </c>
      <c r="AI16" s="36">
        <f t="shared" si="23"/>
        <v>12</v>
      </c>
      <c r="AJ16" s="34"/>
      <c r="AK16" s="35">
        <f t="shared" si="24"/>
        <v>0</v>
      </c>
      <c r="AL16" s="29"/>
      <c r="AM16" s="30">
        <f t="shared" si="25"/>
        <v>0</v>
      </c>
      <c r="AN16" s="31">
        <f t="shared" si="26"/>
        <v>30</v>
      </c>
      <c r="AO16" s="32">
        <f t="shared" si="27"/>
        <v>30</v>
      </c>
      <c r="AP16" s="32">
        <f t="shared" si="28"/>
        <v>12164</v>
      </c>
      <c r="AQ16" s="36">
        <f t="shared" si="29"/>
        <v>12</v>
      </c>
      <c r="AR16" s="34"/>
      <c r="AS16" s="35">
        <f t="shared" si="30"/>
        <v>0</v>
      </c>
      <c r="AT16" s="29">
        <v>1</v>
      </c>
      <c r="AU16" s="30">
        <f t="shared" si="31"/>
        <v>1</v>
      </c>
      <c r="AV16" s="31">
        <f t="shared" si="32"/>
        <v>30</v>
      </c>
      <c r="AW16" s="32">
        <f t="shared" si="33"/>
        <v>1</v>
      </c>
      <c r="AX16" s="32">
        <f t="shared" si="34"/>
        <v>15165</v>
      </c>
      <c r="AY16" s="36">
        <f t="shared" si="35"/>
        <v>12</v>
      </c>
      <c r="AZ16" s="37">
        <f t="shared" si="36"/>
        <v>1</v>
      </c>
      <c r="BA16" s="38">
        <f t="shared" si="37"/>
        <v>1</v>
      </c>
      <c r="BB16" s="39">
        <f t="shared" si="38"/>
        <v>4</v>
      </c>
      <c r="BC16" s="38">
        <f t="shared" si="39"/>
        <v>5</v>
      </c>
      <c r="BD16" s="40">
        <f t="shared" si="40"/>
        <v>12</v>
      </c>
      <c r="BE16" s="41">
        <f t="shared" si="41"/>
        <v>13</v>
      </c>
      <c r="BF16" s="42">
        <f>IF(BD16&lt;='[1]список'!$F$27,'[1]список'!$F$4,IF(BD16&lt;='[1]список'!$G$27,'[1]список'!$G$4,IF(BD16&lt;='[1]список'!$H$27,'[1]список'!$H$4,IF(BD16&lt;='[1]список'!$I$27,'[1]список'!$I$4,""))))</f>
      </c>
    </row>
    <row r="17" spans="1:58" ht="12.75">
      <c r="A17" s="24">
        <v>14</v>
      </c>
      <c r="B17" s="25" t="str">
        <f>'[1]список'!B14</f>
        <v>Кармастин андрей</v>
      </c>
      <c r="C17" s="26">
        <f>IF('[1]список'!E14&lt;&gt;0,'[1]список'!$E$4,IF('[1]список'!F14&lt;&gt;0,'[1]список'!$F$4,IF('[1]список'!G14&lt;&gt;0,'[1]список'!$G$4,IF('[1]список'!H14&lt;&gt;0,'[1]список'!$H$4,IF('[1]список'!I14&lt;&gt;0,'[1]список'!$I$4,"")))))</f>
      </c>
      <c r="D17" s="27"/>
      <c r="E17" s="28">
        <f t="shared" si="0"/>
        <v>0</v>
      </c>
      <c r="F17" s="29"/>
      <c r="G17" s="30">
        <f t="shared" si="1"/>
        <v>0</v>
      </c>
      <c r="H17" s="31">
        <f t="shared" si="2"/>
        <v>30</v>
      </c>
      <c r="I17" s="32">
        <f t="shared" si="3"/>
        <v>30</v>
      </c>
      <c r="J17" s="32">
        <f t="shared" si="4"/>
        <v>3030</v>
      </c>
      <c r="K17" s="36">
        <f t="shared" si="5"/>
        <v>19</v>
      </c>
      <c r="L17" s="34"/>
      <c r="M17" s="35">
        <f t="shared" si="6"/>
        <v>0</v>
      </c>
      <c r="N17" s="29">
        <v>1</v>
      </c>
      <c r="O17" s="30">
        <f t="shared" si="7"/>
        <v>1</v>
      </c>
      <c r="P17" s="31">
        <f t="shared" si="8"/>
        <v>30</v>
      </c>
      <c r="Q17" s="32">
        <f t="shared" si="9"/>
        <v>1</v>
      </c>
      <c r="R17" s="32">
        <f t="shared" si="10"/>
        <v>6031</v>
      </c>
      <c r="S17" s="36">
        <f t="shared" si="11"/>
        <v>19</v>
      </c>
      <c r="T17" s="34"/>
      <c r="U17" s="35">
        <f t="shared" si="12"/>
        <v>0</v>
      </c>
      <c r="V17" s="29"/>
      <c r="W17" s="30">
        <f t="shared" si="13"/>
        <v>0</v>
      </c>
      <c r="X17" s="31">
        <f t="shared" si="14"/>
        <v>30</v>
      </c>
      <c r="Y17" s="32">
        <f t="shared" si="15"/>
        <v>30</v>
      </c>
      <c r="Z17" s="32">
        <f t="shared" si="16"/>
        <v>9061</v>
      </c>
      <c r="AA17" s="36">
        <f t="shared" si="17"/>
        <v>19</v>
      </c>
      <c r="AB17" s="34">
        <v>1</v>
      </c>
      <c r="AC17" s="35">
        <f t="shared" si="18"/>
        <v>1</v>
      </c>
      <c r="AD17" s="29">
        <v>1</v>
      </c>
      <c r="AE17" s="30">
        <f t="shared" si="19"/>
        <v>1</v>
      </c>
      <c r="AF17" s="31">
        <f t="shared" si="20"/>
        <v>1</v>
      </c>
      <c r="AG17" s="32">
        <f t="shared" si="21"/>
        <v>1</v>
      </c>
      <c r="AH17" s="32">
        <f t="shared" si="22"/>
        <v>9162</v>
      </c>
      <c r="AI17" s="36">
        <f t="shared" si="23"/>
        <v>14</v>
      </c>
      <c r="AJ17" s="34"/>
      <c r="AK17" s="35">
        <f t="shared" si="24"/>
        <v>0</v>
      </c>
      <c r="AL17" s="29"/>
      <c r="AM17" s="30">
        <f t="shared" si="25"/>
        <v>0</v>
      </c>
      <c r="AN17" s="31">
        <f t="shared" si="26"/>
        <v>30</v>
      </c>
      <c r="AO17" s="32">
        <f t="shared" si="27"/>
        <v>30</v>
      </c>
      <c r="AP17" s="32">
        <f t="shared" si="28"/>
        <v>12192</v>
      </c>
      <c r="AQ17" s="36">
        <f t="shared" si="29"/>
        <v>14</v>
      </c>
      <c r="AR17" s="34"/>
      <c r="AS17" s="35">
        <f t="shared" si="30"/>
        <v>0</v>
      </c>
      <c r="AT17" s="29">
        <v>1</v>
      </c>
      <c r="AU17" s="30">
        <f t="shared" si="31"/>
        <v>1</v>
      </c>
      <c r="AV17" s="31">
        <f t="shared" si="32"/>
        <v>30</v>
      </c>
      <c r="AW17" s="32">
        <f t="shared" si="33"/>
        <v>1</v>
      </c>
      <c r="AX17" s="32">
        <f t="shared" si="34"/>
        <v>15193</v>
      </c>
      <c r="AY17" s="36">
        <f t="shared" si="35"/>
        <v>14</v>
      </c>
      <c r="AZ17" s="37">
        <f t="shared" si="36"/>
        <v>1</v>
      </c>
      <c r="BA17" s="38">
        <f t="shared" si="37"/>
        <v>1</v>
      </c>
      <c r="BB17" s="39">
        <f t="shared" si="38"/>
        <v>3</v>
      </c>
      <c r="BC17" s="38">
        <f t="shared" si="39"/>
        <v>3</v>
      </c>
      <c r="BD17" s="40">
        <f t="shared" si="40"/>
        <v>14</v>
      </c>
      <c r="BE17" s="41">
        <f t="shared" si="41"/>
      </c>
      <c r="BF17" s="42">
        <f>IF(BD17&lt;='[1]список'!$F$27,'[1]список'!$F$4,IF(BD17&lt;='[1]список'!$G$27,'[1]список'!$G$4,IF(BD17&lt;='[1]список'!$H$27,'[1]список'!$H$4,IF(BD17&lt;='[1]список'!$I$27,'[1]список'!$I$4,""))))</f>
      </c>
    </row>
    <row r="18" spans="1:58" ht="12.75">
      <c r="A18" s="24">
        <v>15</v>
      </c>
      <c r="B18" s="25" t="str">
        <f>'[1]список'!B12</f>
        <v>Новиков Денис</v>
      </c>
      <c r="C18" s="26">
        <f>IF('[1]список'!E12&lt;&gt;0,'[1]список'!$E$4,IF('[1]список'!F12&lt;&gt;0,'[1]список'!$F$4,IF('[1]список'!G12&lt;&gt;0,'[1]список'!$G$4,IF('[1]список'!H12&lt;&gt;0,'[1]список'!$H$4,IF('[1]список'!I12&lt;&gt;0,'[1]список'!$I$4,"")))))</f>
      </c>
      <c r="D18" s="27"/>
      <c r="E18" s="28">
        <f t="shared" si="0"/>
        <v>0</v>
      </c>
      <c r="F18" s="29">
        <v>1</v>
      </c>
      <c r="G18" s="30">
        <f t="shared" si="1"/>
        <v>1</v>
      </c>
      <c r="H18" s="31">
        <f t="shared" si="2"/>
        <v>30</v>
      </c>
      <c r="I18" s="32">
        <f t="shared" si="3"/>
        <v>1</v>
      </c>
      <c r="J18" s="32">
        <f t="shared" si="4"/>
        <v>3001</v>
      </c>
      <c r="K18" s="36">
        <f t="shared" si="5"/>
        <v>8</v>
      </c>
      <c r="L18" s="34"/>
      <c r="M18" s="35">
        <f t="shared" si="6"/>
        <v>0</v>
      </c>
      <c r="N18" s="29">
        <v>3</v>
      </c>
      <c r="O18" s="30">
        <f t="shared" si="7"/>
        <v>1</v>
      </c>
      <c r="P18" s="31">
        <f t="shared" si="8"/>
        <v>30</v>
      </c>
      <c r="Q18" s="32">
        <f t="shared" si="9"/>
        <v>3</v>
      </c>
      <c r="R18" s="32">
        <f t="shared" si="10"/>
        <v>6004</v>
      </c>
      <c r="S18" s="36">
        <f t="shared" si="11"/>
        <v>17</v>
      </c>
      <c r="T18" s="34"/>
      <c r="U18" s="35">
        <f t="shared" si="12"/>
        <v>0</v>
      </c>
      <c r="V18" s="29"/>
      <c r="W18" s="30">
        <f t="shared" si="13"/>
        <v>0</v>
      </c>
      <c r="X18" s="31">
        <f t="shared" si="14"/>
        <v>30</v>
      </c>
      <c r="Y18" s="32">
        <f t="shared" si="15"/>
        <v>30</v>
      </c>
      <c r="Z18" s="32">
        <f t="shared" si="16"/>
        <v>9034</v>
      </c>
      <c r="AA18" s="36">
        <f t="shared" si="17"/>
        <v>17</v>
      </c>
      <c r="AB18" s="34">
        <v>2</v>
      </c>
      <c r="AC18" s="35">
        <f t="shared" si="18"/>
        <v>1</v>
      </c>
      <c r="AD18" s="29">
        <v>2</v>
      </c>
      <c r="AE18" s="30">
        <f t="shared" si="19"/>
        <v>1</v>
      </c>
      <c r="AF18" s="31">
        <f t="shared" si="20"/>
        <v>2</v>
      </c>
      <c r="AG18" s="32">
        <f t="shared" si="21"/>
        <v>2</v>
      </c>
      <c r="AH18" s="32">
        <f t="shared" si="22"/>
        <v>9236</v>
      </c>
      <c r="AI18" s="36">
        <f t="shared" si="23"/>
        <v>15</v>
      </c>
      <c r="AJ18" s="34"/>
      <c r="AK18" s="35">
        <f t="shared" si="24"/>
        <v>0</v>
      </c>
      <c r="AL18" s="29"/>
      <c r="AM18" s="30">
        <f t="shared" si="25"/>
        <v>0</v>
      </c>
      <c r="AN18" s="31">
        <f t="shared" si="26"/>
        <v>30</v>
      </c>
      <c r="AO18" s="32">
        <f t="shared" si="27"/>
        <v>30</v>
      </c>
      <c r="AP18" s="32">
        <f t="shared" si="28"/>
        <v>12266</v>
      </c>
      <c r="AQ18" s="36">
        <f t="shared" si="29"/>
        <v>15</v>
      </c>
      <c r="AR18" s="34"/>
      <c r="AS18" s="35">
        <f t="shared" si="30"/>
        <v>0</v>
      </c>
      <c r="AT18" s="29"/>
      <c r="AU18" s="30">
        <f t="shared" si="31"/>
        <v>0</v>
      </c>
      <c r="AV18" s="31">
        <f t="shared" si="32"/>
        <v>30</v>
      </c>
      <c r="AW18" s="32">
        <f t="shared" si="33"/>
        <v>30</v>
      </c>
      <c r="AX18" s="32">
        <f t="shared" si="34"/>
        <v>15296</v>
      </c>
      <c r="AY18" s="36">
        <f t="shared" si="35"/>
        <v>15</v>
      </c>
      <c r="AZ18" s="37">
        <f t="shared" si="36"/>
        <v>1</v>
      </c>
      <c r="BA18" s="38">
        <f t="shared" si="37"/>
        <v>2</v>
      </c>
      <c r="BB18" s="39">
        <f t="shared" si="38"/>
        <v>3</v>
      </c>
      <c r="BC18" s="38">
        <f t="shared" si="39"/>
        <v>6</v>
      </c>
      <c r="BD18" s="40">
        <f t="shared" si="40"/>
        <v>15</v>
      </c>
      <c r="BE18" s="41">
        <f t="shared" si="41"/>
      </c>
      <c r="BF18" s="42">
        <f>IF(BD18&lt;='[1]список'!$F$27,'[1]список'!$F$4,IF(BD18&lt;='[1]список'!$G$27,'[1]список'!$G$4,IF(BD18&lt;='[1]список'!$H$27,'[1]список'!$H$4,IF(BD18&lt;='[1]список'!$I$27,'[1]список'!$I$4,""))))</f>
      </c>
    </row>
    <row r="19" spans="1:58" ht="12.75">
      <c r="A19" s="24">
        <v>16</v>
      </c>
      <c r="B19" s="25" t="str">
        <f>'[1]список'!B7</f>
        <v>Фролова Маша</v>
      </c>
      <c r="C19" s="26">
        <f>IF('[1]список'!E7&lt;&gt;0,'[1]список'!$E$4,IF('[1]список'!F7&lt;&gt;0,'[1]список'!$F$4,IF('[1]список'!G7&lt;&gt;0,'[1]список'!$G$4,IF('[1]список'!H7&lt;&gt;0,'[1]список'!$H$4,IF('[1]список'!I7&lt;&gt;0,'[1]список'!$I$4,"")))))</f>
      </c>
      <c r="D19" s="27"/>
      <c r="E19" s="28">
        <f t="shared" si="0"/>
        <v>0</v>
      </c>
      <c r="F19" s="29">
        <v>2</v>
      </c>
      <c r="G19" s="30">
        <f t="shared" si="1"/>
        <v>1</v>
      </c>
      <c r="H19" s="31">
        <f t="shared" si="2"/>
        <v>30</v>
      </c>
      <c r="I19" s="32">
        <f t="shared" si="3"/>
        <v>2</v>
      </c>
      <c r="J19" s="32">
        <f t="shared" si="4"/>
        <v>3002</v>
      </c>
      <c r="K19" s="36">
        <f t="shared" si="5"/>
        <v>12</v>
      </c>
      <c r="L19" s="34"/>
      <c r="M19" s="35">
        <f t="shared" si="6"/>
        <v>0</v>
      </c>
      <c r="N19" s="29">
        <v>1</v>
      </c>
      <c r="O19" s="30">
        <f t="shared" si="7"/>
        <v>1</v>
      </c>
      <c r="P19" s="31">
        <f t="shared" si="8"/>
        <v>30</v>
      </c>
      <c r="Q19" s="32">
        <f t="shared" si="9"/>
        <v>1</v>
      </c>
      <c r="R19" s="32">
        <f t="shared" si="10"/>
        <v>6003</v>
      </c>
      <c r="S19" s="36">
        <f t="shared" si="11"/>
        <v>12</v>
      </c>
      <c r="T19" s="34"/>
      <c r="U19" s="35">
        <f t="shared" si="12"/>
        <v>0</v>
      </c>
      <c r="V19" s="29"/>
      <c r="W19" s="30">
        <f t="shared" si="13"/>
        <v>0</v>
      </c>
      <c r="X19" s="31">
        <f t="shared" si="14"/>
        <v>30</v>
      </c>
      <c r="Y19" s="32">
        <f t="shared" si="15"/>
        <v>30</v>
      </c>
      <c r="Z19" s="32">
        <f t="shared" si="16"/>
        <v>9033</v>
      </c>
      <c r="AA19" s="36">
        <f t="shared" si="17"/>
        <v>12</v>
      </c>
      <c r="AB19" s="34">
        <v>4</v>
      </c>
      <c r="AC19" s="35">
        <f t="shared" si="18"/>
        <v>1</v>
      </c>
      <c r="AD19" s="29">
        <v>3</v>
      </c>
      <c r="AE19" s="30">
        <f t="shared" si="19"/>
        <v>1</v>
      </c>
      <c r="AF19" s="31">
        <f t="shared" si="20"/>
        <v>4</v>
      </c>
      <c r="AG19" s="32">
        <f t="shared" si="21"/>
        <v>3</v>
      </c>
      <c r="AH19" s="32">
        <f t="shared" si="22"/>
        <v>9436</v>
      </c>
      <c r="AI19" s="36">
        <f t="shared" si="23"/>
        <v>16</v>
      </c>
      <c r="AJ19" s="34"/>
      <c r="AK19" s="35">
        <f t="shared" si="24"/>
        <v>0</v>
      </c>
      <c r="AL19" s="29"/>
      <c r="AM19" s="30">
        <f t="shared" si="25"/>
        <v>0</v>
      </c>
      <c r="AN19" s="31">
        <f t="shared" si="26"/>
        <v>30</v>
      </c>
      <c r="AO19" s="32">
        <f t="shared" si="27"/>
        <v>30</v>
      </c>
      <c r="AP19" s="32">
        <f t="shared" si="28"/>
        <v>12466</v>
      </c>
      <c r="AQ19" s="36">
        <f t="shared" si="29"/>
        <v>16</v>
      </c>
      <c r="AR19" s="34"/>
      <c r="AS19" s="35">
        <f t="shared" si="30"/>
        <v>0</v>
      </c>
      <c r="AT19" s="29">
        <v>1</v>
      </c>
      <c r="AU19" s="30">
        <f t="shared" si="31"/>
        <v>1</v>
      </c>
      <c r="AV19" s="31">
        <f t="shared" si="32"/>
        <v>30</v>
      </c>
      <c r="AW19" s="32">
        <f t="shared" si="33"/>
        <v>1</v>
      </c>
      <c r="AX19" s="32">
        <f t="shared" si="34"/>
        <v>15467</v>
      </c>
      <c r="AY19" s="36">
        <f t="shared" si="35"/>
        <v>16</v>
      </c>
      <c r="AZ19" s="37">
        <f t="shared" si="36"/>
        <v>1</v>
      </c>
      <c r="BA19" s="38">
        <f t="shared" si="37"/>
        <v>4</v>
      </c>
      <c r="BB19" s="39">
        <f t="shared" si="38"/>
        <v>4</v>
      </c>
      <c r="BC19" s="38">
        <f t="shared" si="39"/>
        <v>7</v>
      </c>
      <c r="BD19" s="40">
        <f t="shared" si="40"/>
        <v>16</v>
      </c>
      <c r="BE19" s="41">
        <f t="shared" si="41"/>
        <v>17</v>
      </c>
      <c r="BF19" s="42">
        <f>IF(BD19&lt;='[1]список'!$F$27,'[1]список'!$F$4,IF(BD19&lt;='[1]список'!$G$27,'[1]список'!$G$4,IF(BD19&lt;='[1]список'!$H$27,'[1]список'!$H$4,IF(BD19&lt;='[1]список'!$I$27,'[1]список'!$I$4,""))))</f>
      </c>
    </row>
    <row r="20" spans="1:58" ht="12.75">
      <c r="A20" s="24">
        <v>17</v>
      </c>
      <c r="B20" s="25" t="str">
        <f>'[1]список'!B15</f>
        <v>Шевелев Максимилиан</v>
      </c>
      <c r="C20" s="26">
        <f>IF('[1]список'!E15&lt;&gt;0,'[1]список'!$E$4,IF('[1]список'!F15&lt;&gt;0,'[1]список'!$F$4,IF('[1]список'!G15&lt;&gt;0,'[1]список'!$G$4,IF('[1]список'!H15&lt;&gt;0,'[1]список'!$H$4,IF('[1]список'!I15&lt;&gt;0,'[1]список'!$I$4,"")))))</f>
      </c>
      <c r="D20" s="27"/>
      <c r="E20" s="28">
        <f t="shared" si="0"/>
        <v>0</v>
      </c>
      <c r="F20" s="29">
        <v>4</v>
      </c>
      <c r="G20" s="30">
        <f t="shared" si="1"/>
        <v>1</v>
      </c>
      <c r="H20" s="31">
        <f t="shared" si="2"/>
        <v>30</v>
      </c>
      <c r="I20" s="32">
        <f t="shared" si="3"/>
        <v>4</v>
      </c>
      <c r="J20" s="32">
        <f t="shared" si="4"/>
        <v>3004</v>
      </c>
      <c r="K20" s="36">
        <f t="shared" si="5"/>
        <v>18</v>
      </c>
      <c r="L20" s="34"/>
      <c r="M20" s="35">
        <f t="shared" si="6"/>
        <v>0</v>
      </c>
      <c r="N20" s="29">
        <v>1</v>
      </c>
      <c r="O20" s="30">
        <f t="shared" si="7"/>
        <v>1</v>
      </c>
      <c r="P20" s="31">
        <f t="shared" si="8"/>
        <v>30</v>
      </c>
      <c r="Q20" s="32">
        <f t="shared" si="9"/>
        <v>1</v>
      </c>
      <c r="R20" s="32">
        <f t="shared" si="10"/>
        <v>6005</v>
      </c>
      <c r="S20" s="36">
        <f t="shared" si="11"/>
        <v>18</v>
      </c>
      <c r="T20" s="34"/>
      <c r="U20" s="35">
        <f t="shared" si="12"/>
        <v>0</v>
      </c>
      <c r="V20" s="29"/>
      <c r="W20" s="30">
        <f t="shared" si="13"/>
        <v>0</v>
      </c>
      <c r="X20" s="31">
        <f t="shared" si="14"/>
        <v>30</v>
      </c>
      <c r="Y20" s="32">
        <f t="shared" si="15"/>
        <v>30</v>
      </c>
      <c r="Z20" s="32">
        <f t="shared" si="16"/>
        <v>9035</v>
      </c>
      <c r="AA20" s="36">
        <f t="shared" si="17"/>
        <v>18</v>
      </c>
      <c r="AB20" s="34">
        <v>4</v>
      </c>
      <c r="AC20" s="35">
        <f t="shared" si="18"/>
        <v>1</v>
      </c>
      <c r="AD20" s="29">
        <v>1</v>
      </c>
      <c r="AE20" s="30">
        <f t="shared" si="19"/>
        <v>1</v>
      </c>
      <c r="AF20" s="31">
        <f t="shared" si="20"/>
        <v>4</v>
      </c>
      <c r="AG20" s="32">
        <f t="shared" si="21"/>
        <v>1</v>
      </c>
      <c r="AH20" s="32">
        <f t="shared" si="22"/>
        <v>9436</v>
      </c>
      <c r="AI20" s="36">
        <f t="shared" si="23"/>
        <v>16</v>
      </c>
      <c r="AJ20" s="34"/>
      <c r="AK20" s="35">
        <f t="shared" si="24"/>
        <v>0</v>
      </c>
      <c r="AL20" s="29"/>
      <c r="AM20" s="30">
        <f t="shared" si="25"/>
        <v>0</v>
      </c>
      <c r="AN20" s="31">
        <f t="shared" si="26"/>
        <v>30</v>
      </c>
      <c r="AO20" s="32">
        <f t="shared" si="27"/>
        <v>30</v>
      </c>
      <c r="AP20" s="32">
        <f t="shared" si="28"/>
        <v>12466</v>
      </c>
      <c r="AQ20" s="36">
        <f t="shared" si="29"/>
        <v>16</v>
      </c>
      <c r="AR20" s="34"/>
      <c r="AS20" s="35">
        <f t="shared" si="30"/>
        <v>0</v>
      </c>
      <c r="AT20" s="29">
        <v>1</v>
      </c>
      <c r="AU20" s="30">
        <f t="shared" si="31"/>
        <v>1</v>
      </c>
      <c r="AV20" s="31">
        <f t="shared" si="32"/>
        <v>30</v>
      </c>
      <c r="AW20" s="32">
        <f t="shared" si="33"/>
        <v>1</v>
      </c>
      <c r="AX20" s="32">
        <f t="shared" si="34"/>
        <v>15467</v>
      </c>
      <c r="AY20" s="36">
        <f t="shared" si="35"/>
        <v>16</v>
      </c>
      <c r="AZ20" s="37">
        <f t="shared" si="36"/>
        <v>1</v>
      </c>
      <c r="BA20" s="38">
        <f t="shared" si="37"/>
        <v>4</v>
      </c>
      <c r="BB20" s="39">
        <f t="shared" si="38"/>
        <v>4</v>
      </c>
      <c r="BC20" s="38">
        <f t="shared" si="39"/>
        <v>7</v>
      </c>
      <c r="BD20" s="40">
        <f t="shared" si="40"/>
        <v>16</v>
      </c>
      <c r="BE20" s="41">
        <f t="shared" si="41"/>
        <v>17</v>
      </c>
      <c r="BF20" s="42">
        <f>IF(BD20&lt;='[1]список'!$F$27,'[1]список'!$F$4,IF(BD20&lt;='[1]список'!$G$27,'[1]список'!$G$4,IF(BD20&lt;='[1]список'!$H$27,'[1]список'!$H$4,IF(BD20&lt;='[1]список'!$I$27,'[1]список'!$I$4,""))))</f>
      </c>
    </row>
    <row r="21" spans="1:58" ht="12.75">
      <c r="A21" s="24">
        <v>18</v>
      </c>
      <c r="B21" s="25" t="str">
        <f>'[1]список'!B21</f>
        <v>Белова Ксения</v>
      </c>
      <c r="C21" s="26">
        <f>IF('[1]список'!E21&lt;&gt;0,'[1]список'!$E$4,IF('[1]список'!F21&lt;&gt;0,'[1]список'!$F$4,IF('[1]список'!G21&lt;&gt;0,'[1]список'!$G$4,IF('[1]список'!H21&lt;&gt;0,'[1]список'!$H$4,IF('[1]список'!I21&lt;&gt;0,'[1]список'!$I$4,"")))))</f>
      </c>
      <c r="D21" s="27"/>
      <c r="E21" s="28">
        <f t="shared" si="0"/>
        <v>0</v>
      </c>
      <c r="F21" s="29">
        <v>2</v>
      </c>
      <c r="G21" s="30">
        <f t="shared" si="1"/>
        <v>1</v>
      </c>
      <c r="H21" s="31">
        <f t="shared" si="2"/>
        <v>30</v>
      </c>
      <c r="I21" s="32">
        <f t="shared" si="3"/>
        <v>2</v>
      </c>
      <c r="J21" s="32">
        <f t="shared" si="4"/>
        <v>3002</v>
      </c>
      <c r="K21" s="36">
        <f t="shared" si="5"/>
        <v>12</v>
      </c>
      <c r="L21" s="34"/>
      <c r="M21" s="35">
        <f t="shared" si="6"/>
        <v>0</v>
      </c>
      <c r="N21" s="29">
        <v>1</v>
      </c>
      <c r="O21" s="30">
        <f t="shared" si="7"/>
        <v>1</v>
      </c>
      <c r="P21" s="31">
        <f t="shared" si="8"/>
        <v>30</v>
      </c>
      <c r="Q21" s="32">
        <f t="shared" si="9"/>
        <v>1</v>
      </c>
      <c r="R21" s="32">
        <f t="shared" si="10"/>
        <v>6003</v>
      </c>
      <c r="S21" s="36">
        <f t="shared" si="11"/>
        <v>12</v>
      </c>
      <c r="T21" s="34"/>
      <c r="U21" s="35">
        <f t="shared" si="12"/>
        <v>0</v>
      </c>
      <c r="V21" s="29"/>
      <c r="W21" s="30">
        <f t="shared" si="13"/>
        <v>0</v>
      </c>
      <c r="X21" s="31">
        <f t="shared" si="14"/>
        <v>30</v>
      </c>
      <c r="Y21" s="32">
        <f t="shared" si="15"/>
        <v>30</v>
      </c>
      <c r="Z21" s="32">
        <f t="shared" si="16"/>
        <v>9033</v>
      </c>
      <c r="AA21" s="36">
        <f t="shared" si="17"/>
        <v>12</v>
      </c>
      <c r="AB21" s="34"/>
      <c r="AC21" s="35">
        <f t="shared" si="18"/>
        <v>0</v>
      </c>
      <c r="AD21" s="29">
        <v>1</v>
      </c>
      <c r="AE21" s="30">
        <f t="shared" si="19"/>
        <v>1</v>
      </c>
      <c r="AF21" s="31">
        <f t="shared" si="20"/>
        <v>30</v>
      </c>
      <c r="AG21" s="32">
        <f t="shared" si="21"/>
        <v>1</v>
      </c>
      <c r="AH21" s="32">
        <f t="shared" si="22"/>
        <v>12034</v>
      </c>
      <c r="AI21" s="36">
        <f t="shared" si="23"/>
        <v>18</v>
      </c>
      <c r="AJ21" s="34"/>
      <c r="AK21" s="35">
        <f t="shared" si="24"/>
        <v>0</v>
      </c>
      <c r="AL21" s="29"/>
      <c r="AM21" s="30">
        <f t="shared" si="25"/>
        <v>0</v>
      </c>
      <c r="AN21" s="31">
        <f t="shared" si="26"/>
        <v>30</v>
      </c>
      <c r="AO21" s="32">
        <f t="shared" si="27"/>
        <v>30</v>
      </c>
      <c r="AP21" s="32">
        <f t="shared" si="28"/>
        <v>15064</v>
      </c>
      <c r="AQ21" s="36">
        <f t="shared" si="29"/>
        <v>18</v>
      </c>
      <c r="AR21" s="34"/>
      <c r="AS21" s="35">
        <f t="shared" si="30"/>
        <v>0</v>
      </c>
      <c r="AT21" s="29">
        <v>1</v>
      </c>
      <c r="AU21" s="30">
        <f t="shared" si="31"/>
        <v>1</v>
      </c>
      <c r="AV21" s="31">
        <f t="shared" si="32"/>
        <v>30</v>
      </c>
      <c r="AW21" s="32">
        <f t="shared" si="33"/>
        <v>1</v>
      </c>
      <c r="AX21" s="32">
        <f t="shared" si="34"/>
        <v>18065</v>
      </c>
      <c r="AY21" s="36">
        <f t="shared" si="35"/>
        <v>18</v>
      </c>
      <c r="AZ21" s="37">
        <f t="shared" si="36"/>
        <v>0</v>
      </c>
      <c r="BA21" s="38">
        <f t="shared" si="37"/>
        <v>0</v>
      </c>
      <c r="BB21" s="39">
        <f t="shared" si="38"/>
        <v>4</v>
      </c>
      <c r="BC21" s="38">
        <f t="shared" si="39"/>
        <v>5</v>
      </c>
      <c r="BD21" s="40">
        <f t="shared" si="40"/>
        <v>18</v>
      </c>
      <c r="BE21" s="41">
        <f t="shared" si="41"/>
      </c>
      <c r="BF21" s="42">
        <f>IF(BD21&lt;='[1]список'!$F$27,'[1]список'!$F$4,IF(BD21&lt;='[1]список'!$G$27,'[1]список'!$G$4,IF(BD21&lt;='[1]список'!$H$27,'[1]список'!$H$4,IF(BD21&lt;='[1]список'!$I$27,'[1]список'!$I$4,""))))</f>
      </c>
    </row>
    <row r="22" spans="1:58" ht="12.75">
      <c r="A22" s="24">
        <v>19</v>
      </c>
      <c r="B22" s="25" t="str">
        <f>'[1]список'!B19</f>
        <v>Пикалов Артур</v>
      </c>
      <c r="C22" s="26">
        <f>IF('[1]список'!E19&lt;&gt;0,'[1]список'!$E$4,IF('[1]список'!F19&lt;&gt;0,'[1]список'!$F$4,IF('[1]список'!G19&lt;&gt;0,'[1]список'!$G$4,IF('[1]список'!H19&lt;&gt;0,'[1]список'!$H$4,IF('[1]список'!I19&lt;&gt;0,'[1]список'!$I$4,"")))))</f>
      </c>
      <c r="D22" s="27"/>
      <c r="E22" s="28">
        <f t="shared" si="0"/>
        <v>0</v>
      </c>
      <c r="F22" s="29">
        <v>2</v>
      </c>
      <c r="G22" s="30">
        <f t="shared" si="1"/>
        <v>1</v>
      </c>
      <c r="H22" s="31">
        <f t="shared" si="2"/>
        <v>30</v>
      </c>
      <c r="I22" s="32">
        <f t="shared" si="3"/>
        <v>2</v>
      </c>
      <c r="J22" s="32">
        <f t="shared" si="4"/>
        <v>3002</v>
      </c>
      <c r="K22" s="36">
        <f t="shared" si="5"/>
        <v>12</v>
      </c>
      <c r="L22" s="34"/>
      <c r="M22" s="35">
        <f t="shared" si="6"/>
        <v>0</v>
      </c>
      <c r="N22" s="29">
        <v>1</v>
      </c>
      <c r="O22" s="30">
        <f t="shared" si="7"/>
        <v>1</v>
      </c>
      <c r="P22" s="31">
        <f t="shared" si="8"/>
        <v>30</v>
      </c>
      <c r="Q22" s="32">
        <f t="shared" si="9"/>
        <v>1</v>
      </c>
      <c r="R22" s="32">
        <f t="shared" si="10"/>
        <v>6003</v>
      </c>
      <c r="S22" s="36">
        <f t="shared" si="11"/>
        <v>12</v>
      </c>
      <c r="T22" s="34"/>
      <c r="U22" s="35">
        <f t="shared" si="12"/>
        <v>0</v>
      </c>
      <c r="V22" s="29"/>
      <c r="W22" s="30">
        <f t="shared" si="13"/>
        <v>0</v>
      </c>
      <c r="X22" s="31">
        <f t="shared" si="14"/>
        <v>30</v>
      </c>
      <c r="Y22" s="32">
        <f t="shared" si="15"/>
        <v>30</v>
      </c>
      <c r="Z22" s="32">
        <f t="shared" si="16"/>
        <v>9033</v>
      </c>
      <c r="AA22" s="36">
        <f t="shared" si="17"/>
        <v>12</v>
      </c>
      <c r="AB22" s="34"/>
      <c r="AC22" s="35">
        <f t="shared" si="18"/>
        <v>0</v>
      </c>
      <c r="AD22" s="29">
        <v>1</v>
      </c>
      <c r="AE22" s="30">
        <f t="shared" si="19"/>
        <v>1</v>
      </c>
      <c r="AF22" s="31">
        <f t="shared" si="20"/>
        <v>30</v>
      </c>
      <c r="AG22" s="32">
        <f t="shared" si="21"/>
        <v>1</v>
      </c>
      <c r="AH22" s="32">
        <f t="shared" si="22"/>
        <v>12034</v>
      </c>
      <c r="AI22" s="36">
        <f t="shared" si="23"/>
        <v>18</v>
      </c>
      <c r="AJ22" s="34"/>
      <c r="AK22" s="35">
        <f t="shared" si="24"/>
        <v>0</v>
      </c>
      <c r="AL22" s="29"/>
      <c r="AM22" s="30">
        <f t="shared" si="25"/>
        <v>0</v>
      </c>
      <c r="AN22" s="31">
        <f t="shared" si="26"/>
        <v>30</v>
      </c>
      <c r="AO22" s="32">
        <f t="shared" si="27"/>
        <v>30</v>
      </c>
      <c r="AP22" s="32">
        <f t="shared" si="28"/>
        <v>15064</v>
      </c>
      <c r="AQ22" s="36">
        <f t="shared" si="29"/>
        <v>18</v>
      </c>
      <c r="AR22" s="34"/>
      <c r="AS22" s="35">
        <f t="shared" si="30"/>
        <v>0</v>
      </c>
      <c r="AT22" s="29"/>
      <c r="AU22" s="30">
        <f t="shared" si="31"/>
        <v>0</v>
      </c>
      <c r="AV22" s="31">
        <f t="shared" si="32"/>
        <v>30</v>
      </c>
      <c r="AW22" s="32">
        <f t="shared" si="33"/>
        <v>30</v>
      </c>
      <c r="AX22" s="32">
        <f t="shared" si="34"/>
        <v>18094</v>
      </c>
      <c r="AY22" s="36">
        <f t="shared" si="35"/>
        <v>19</v>
      </c>
      <c r="AZ22" s="37">
        <f t="shared" si="36"/>
        <v>0</v>
      </c>
      <c r="BA22" s="38">
        <f t="shared" si="37"/>
        <v>0</v>
      </c>
      <c r="BB22" s="39">
        <f t="shared" si="38"/>
        <v>3</v>
      </c>
      <c r="BC22" s="38">
        <f t="shared" si="39"/>
        <v>4</v>
      </c>
      <c r="BD22" s="40">
        <f t="shared" si="40"/>
        <v>19</v>
      </c>
      <c r="BE22" s="41">
        <f t="shared" si="41"/>
      </c>
      <c r="BF22" s="42">
        <f>IF(BD22&lt;='[1]список'!$F$27,'[1]список'!$F$4,IF(BD22&lt;='[1]список'!$G$27,'[1]список'!$G$4,IF(BD22&lt;='[1]список'!$H$27,'[1]список'!$H$4,IF(BD22&lt;='[1]список'!$I$27,'[1]список'!$I$4,""))))</f>
      </c>
    </row>
    <row r="23" spans="1:58" ht="12.75">
      <c r="A23" s="24">
        <v>20</v>
      </c>
      <c r="B23" s="25" t="str">
        <f>'[1]список'!B18</f>
        <v>Смирнов Владимир</v>
      </c>
      <c r="C23" s="26">
        <f>IF('[1]список'!E18&lt;&gt;0,'[1]список'!$E$4,IF('[1]список'!F18&lt;&gt;0,'[1]список'!$F$4,IF('[1]список'!G18&lt;&gt;0,'[1]список'!$G$4,IF('[1]список'!H18&lt;&gt;0,'[1]список'!$H$4,IF('[1]список'!I18&lt;&gt;0,'[1]список'!$I$4,"")))))</f>
      </c>
      <c r="D23" s="27"/>
      <c r="E23" s="28">
        <f t="shared" si="0"/>
        <v>0</v>
      </c>
      <c r="F23" s="29"/>
      <c r="G23" s="30">
        <f t="shared" si="1"/>
        <v>0</v>
      </c>
      <c r="H23" s="31">
        <f t="shared" si="2"/>
        <v>30</v>
      </c>
      <c r="I23" s="32">
        <f t="shared" si="3"/>
        <v>30</v>
      </c>
      <c r="J23" s="32">
        <f t="shared" si="4"/>
        <v>3030</v>
      </c>
      <c r="K23" s="36">
        <f t="shared" si="5"/>
        <v>19</v>
      </c>
      <c r="L23" s="34"/>
      <c r="M23" s="35">
        <f t="shared" si="6"/>
        <v>0</v>
      </c>
      <c r="N23" s="29">
        <v>2</v>
      </c>
      <c r="O23" s="30">
        <f t="shared" si="7"/>
        <v>1</v>
      </c>
      <c r="P23" s="31">
        <f t="shared" si="8"/>
        <v>30</v>
      </c>
      <c r="Q23" s="32">
        <f t="shared" si="9"/>
        <v>2</v>
      </c>
      <c r="R23" s="32">
        <f t="shared" si="10"/>
        <v>6032</v>
      </c>
      <c r="S23" s="36">
        <f t="shared" si="11"/>
        <v>20</v>
      </c>
      <c r="T23" s="34"/>
      <c r="U23" s="35">
        <f t="shared" si="12"/>
        <v>0</v>
      </c>
      <c r="V23" s="29"/>
      <c r="W23" s="30">
        <f t="shared" si="13"/>
        <v>0</v>
      </c>
      <c r="X23" s="31">
        <f t="shared" si="14"/>
        <v>30</v>
      </c>
      <c r="Y23" s="32">
        <f t="shared" si="15"/>
        <v>30</v>
      </c>
      <c r="Z23" s="32">
        <f t="shared" si="16"/>
        <v>9062</v>
      </c>
      <c r="AA23" s="36">
        <f t="shared" si="17"/>
        <v>20</v>
      </c>
      <c r="AB23" s="34"/>
      <c r="AC23" s="35">
        <f t="shared" si="18"/>
        <v>0</v>
      </c>
      <c r="AD23" s="29"/>
      <c r="AE23" s="30">
        <f t="shared" si="19"/>
        <v>0</v>
      </c>
      <c r="AF23" s="31">
        <f t="shared" si="20"/>
        <v>30</v>
      </c>
      <c r="AG23" s="32">
        <f t="shared" si="21"/>
        <v>30</v>
      </c>
      <c r="AH23" s="32">
        <f t="shared" si="22"/>
        <v>12092</v>
      </c>
      <c r="AI23" s="36">
        <f t="shared" si="23"/>
        <v>20</v>
      </c>
      <c r="AJ23" s="34"/>
      <c r="AK23" s="35">
        <f t="shared" si="24"/>
        <v>0</v>
      </c>
      <c r="AL23" s="29"/>
      <c r="AM23" s="30">
        <f t="shared" si="25"/>
        <v>0</v>
      </c>
      <c r="AN23" s="31">
        <f t="shared" si="26"/>
        <v>30</v>
      </c>
      <c r="AO23" s="32">
        <f t="shared" si="27"/>
        <v>30</v>
      </c>
      <c r="AP23" s="32">
        <f t="shared" si="28"/>
        <v>15122</v>
      </c>
      <c r="AQ23" s="36">
        <f t="shared" si="29"/>
        <v>20</v>
      </c>
      <c r="AR23" s="34"/>
      <c r="AS23" s="35">
        <f t="shared" si="30"/>
        <v>0</v>
      </c>
      <c r="AT23" s="29"/>
      <c r="AU23" s="30">
        <f t="shared" si="31"/>
        <v>0</v>
      </c>
      <c r="AV23" s="31">
        <f t="shared" si="32"/>
        <v>30</v>
      </c>
      <c r="AW23" s="32">
        <f t="shared" si="33"/>
        <v>30</v>
      </c>
      <c r="AX23" s="32">
        <f t="shared" si="34"/>
        <v>18152</v>
      </c>
      <c r="AY23" s="36">
        <f t="shared" si="35"/>
        <v>20</v>
      </c>
      <c r="AZ23" s="37">
        <f t="shared" si="36"/>
        <v>0</v>
      </c>
      <c r="BA23" s="38">
        <f t="shared" si="37"/>
        <v>0</v>
      </c>
      <c r="BB23" s="39">
        <f t="shared" si="38"/>
        <v>1</v>
      </c>
      <c r="BC23" s="38">
        <f t="shared" si="39"/>
        <v>2</v>
      </c>
      <c r="BD23" s="40">
        <f t="shared" si="40"/>
        <v>20</v>
      </c>
      <c r="BE23" s="41">
        <f t="shared" si="41"/>
      </c>
      <c r="BF23" s="42">
        <f>IF(BD23&lt;='[1]список'!$F$27,'[1]список'!$F$4,IF(BD23&lt;='[1]список'!$G$27,'[1]список'!$G$4,IF(BD23&lt;='[1]список'!$H$27,'[1]список'!$H$4,IF(BD23&lt;='[1]список'!$I$27,'[1]список'!$I$4,""))))</f>
      </c>
    </row>
  </sheetData>
  <mergeCells count="26">
    <mergeCell ref="L3:M3"/>
    <mergeCell ref="D3:E3"/>
    <mergeCell ref="F3:G3"/>
    <mergeCell ref="AB3:AC3"/>
    <mergeCell ref="V3:W3"/>
    <mergeCell ref="T3:U3"/>
    <mergeCell ref="N3:O3"/>
    <mergeCell ref="D1:BF1"/>
    <mergeCell ref="A2:A3"/>
    <mergeCell ref="B2:B3"/>
    <mergeCell ref="C2:C3"/>
    <mergeCell ref="AJ2:AQ2"/>
    <mergeCell ref="AZ2:BA3"/>
    <mergeCell ref="BB2:BC3"/>
    <mergeCell ref="BF2:BF3"/>
    <mergeCell ref="D2:K2"/>
    <mergeCell ref="L2:S2"/>
    <mergeCell ref="T2:AA2"/>
    <mergeCell ref="AB2:AI2"/>
    <mergeCell ref="BD2:BE3"/>
    <mergeCell ref="AR2:AY2"/>
    <mergeCell ref="AT3:AU3"/>
    <mergeCell ref="AR3:AS3"/>
    <mergeCell ref="AL3:AM3"/>
    <mergeCell ref="AJ3:AK3"/>
    <mergeCell ref="AD3:AE3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H21" sqref="H21"/>
    </sheetView>
  </sheetViews>
  <sheetFormatPr defaultColWidth="9.00390625" defaultRowHeight="12.75"/>
  <cols>
    <col min="1" max="1" width="6.125" style="0" bestFit="1" customWidth="1"/>
    <col min="2" max="2" width="25.625" style="0" bestFit="1" customWidth="1"/>
    <col min="3" max="3" width="7.25390625" style="0" customWidth="1"/>
    <col min="4" max="4" width="14.75390625" style="0" bestFit="1" customWidth="1"/>
    <col min="5" max="5" width="5.375" style="0" customWidth="1"/>
    <col min="6" max="6" width="5.625" style="0" customWidth="1"/>
    <col min="7" max="7" width="6.125" style="0" customWidth="1"/>
    <col min="8" max="8" width="5.75390625" style="0" customWidth="1"/>
    <col min="9" max="9" width="5.25390625" style="0" customWidth="1"/>
    <col min="10" max="11" width="0" style="0" hidden="1" customWidth="1"/>
    <col min="12" max="12" width="5.375" style="0" customWidth="1"/>
  </cols>
  <sheetData>
    <row r="1" spans="1:13" ht="30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3" ht="15.75" thickBot="1">
      <c r="A2" s="1"/>
      <c r="B2" s="1"/>
      <c r="C2" s="1" t="s">
        <v>61</v>
      </c>
    </row>
    <row r="3" spans="1:13" ht="12.75">
      <c r="A3" s="77" t="s">
        <v>2</v>
      </c>
      <c r="B3" s="79" t="s">
        <v>3</v>
      </c>
      <c r="C3" s="79" t="s">
        <v>4</v>
      </c>
      <c r="D3" s="79" t="s">
        <v>5</v>
      </c>
      <c r="E3" s="71" t="s">
        <v>6</v>
      </c>
      <c r="F3" s="71"/>
      <c r="G3" s="71" t="s">
        <v>7</v>
      </c>
      <c r="H3" s="71"/>
      <c r="I3" s="72" t="s">
        <v>8</v>
      </c>
      <c r="J3" s="73"/>
      <c r="K3" s="73"/>
      <c r="L3" s="74"/>
      <c r="M3" s="75" t="s">
        <v>9</v>
      </c>
    </row>
    <row r="4" spans="1:13" ht="12.75">
      <c r="A4" s="78"/>
      <c r="B4" s="80"/>
      <c r="C4" s="80"/>
      <c r="D4" s="80"/>
      <c r="E4" s="2"/>
      <c r="F4" s="2"/>
      <c r="G4" s="2"/>
      <c r="H4" s="2"/>
      <c r="I4" s="2"/>
      <c r="J4" s="2"/>
      <c r="K4" s="2"/>
      <c r="L4" s="2"/>
      <c r="M4" s="76"/>
    </row>
    <row r="5" spans="1:13" ht="15.75">
      <c r="A5" s="44">
        <v>1</v>
      </c>
      <c r="B5" s="8" t="s">
        <v>62</v>
      </c>
      <c r="C5" s="45" t="s">
        <v>13</v>
      </c>
      <c r="D5" s="8" t="s">
        <v>63</v>
      </c>
      <c r="E5" s="8">
        <v>6</v>
      </c>
      <c r="F5" s="8">
        <v>6</v>
      </c>
      <c r="G5" s="8">
        <v>8</v>
      </c>
      <c r="H5" s="8">
        <v>8</v>
      </c>
      <c r="I5" s="7">
        <v>1</v>
      </c>
      <c r="J5" s="8">
        <v>1</v>
      </c>
      <c r="K5" s="8">
        <v>10</v>
      </c>
      <c r="L5" s="8" t="s">
        <v>13</v>
      </c>
      <c r="M5" s="46" t="s">
        <v>11</v>
      </c>
    </row>
    <row r="6" spans="1:13" ht="15.75">
      <c r="A6" s="44">
        <v>2</v>
      </c>
      <c r="B6" s="8" t="s">
        <v>64</v>
      </c>
      <c r="C6" s="45" t="s">
        <v>14</v>
      </c>
      <c r="D6" s="8" t="s">
        <v>37</v>
      </c>
      <c r="E6" s="8">
        <v>6</v>
      </c>
      <c r="F6" s="8">
        <v>7</v>
      </c>
      <c r="G6" s="8">
        <v>10</v>
      </c>
      <c r="H6" s="8">
        <v>12</v>
      </c>
      <c r="I6" s="7">
        <v>2</v>
      </c>
      <c r="J6" s="8">
        <v>1</v>
      </c>
      <c r="K6" s="8">
        <v>3</v>
      </c>
      <c r="L6" s="8" t="s">
        <v>13</v>
      </c>
      <c r="M6" s="46" t="s">
        <v>19</v>
      </c>
    </row>
    <row r="7" spans="1:13" ht="15.75">
      <c r="A7" s="44">
        <v>3</v>
      </c>
      <c r="B7" s="8" t="s">
        <v>65</v>
      </c>
      <c r="C7" s="45" t="s">
        <v>19</v>
      </c>
      <c r="D7" s="8" t="s">
        <v>63</v>
      </c>
      <c r="E7" s="8">
        <v>6</v>
      </c>
      <c r="F7" s="8">
        <v>9</v>
      </c>
      <c r="G7" s="8">
        <v>8</v>
      </c>
      <c r="H7" s="8">
        <v>10</v>
      </c>
      <c r="I7" s="7">
        <v>3</v>
      </c>
      <c r="J7" s="8">
        <v>1</v>
      </c>
      <c r="K7" s="8">
        <v>9</v>
      </c>
      <c r="L7" s="8" t="s">
        <v>13</v>
      </c>
      <c r="M7" s="46" t="s">
        <v>26</v>
      </c>
    </row>
    <row r="8" spans="1:13" ht="15.75">
      <c r="A8" s="44">
        <v>4</v>
      </c>
      <c r="B8" s="8" t="s">
        <v>66</v>
      </c>
      <c r="C8" s="45" t="s">
        <v>26</v>
      </c>
      <c r="D8" s="8" t="s">
        <v>37</v>
      </c>
      <c r="E8" s="8">
        <v>5</v>
      </c>
      <c r="F8" s="8">
        <v>5</v>
      </c>
      <c r="G8" s="8">
        <v>8</v>
      </c>
      <c r="H8" s="8">
        <v>10</v>
      </c>
      <c r="I8" s="7">
        <v>4</v>
      </c>
      <c r="J8" s="8">
        <v>2</v>
      </c>
      <c r="K8" s="8">
        <v>7.5</v>
      </c>
      <c r="L8" s="8" t="s">
        <v>13</v>
      </c>
      <c r="M8" s="46" t="s">
        <v>26</v>
      </c>
    </row>
    <row r="9" spans="1:13" ht="15.75">
      <c r="A9" s="44">
        <v>5</v>
      </c>
      <c r="B9" s="8" t="s">
        <v>67</v>
      </c>
      <c r="C9" s="45" t="s">
        <v>19</v>
      </c>
      <c r="D9" s="8" t="s">
        <v>22</v>
      </c>
      <c r="E9" s="8">
        <v>5</v>
      </c>
      <c r="F9" s="8">
        <v>6</v>
      </c>
      <c r="G9" s="8">
        <v>7</v>
      </c>
      <c r="H9" s="8">
        <v>9</v>
      </c>
      <c r="I9" s="7">
        <v>5</v>
      </c>
      <c r="J9" s="8">
        <v>1</v>
      </c>
      <c r="K9" s="8">
        <v>12</v>
      </c>
      <c r="L9" s="8" t="s">
        <v>13</v>
      </c>
      <c r="M9" s="46" t="s">
        <v>26</v>
      </c>
    </row>
    <row r="10" spans="1:13" ht="15.75">
      <c r="A10" s="44">
        <v>6</v>
      </c>
      <c r="B10" s="8" t="s">
        <v>68</v>
      </c>
      <c r="C10" s="45" t="s">
        <v>26</v>
      </c>
      <c r="D10" s="8" t="s">
        <v>24</v>
      </c>
      <c r="E10" s="8">
        <v>3</v>
      </c>
      <c r="F10" s="8">
        <v>3</v>
      </c>
      <c r="G10" s="8">
        <v>7</v>
      </c>
      <c r="H10" s="8">
        <v>9</v>
      </c>
      <c r="I10" s="7">
        <v>6</v>
      </c>
      <c r="J10" s="8">
        <v>1</v>
      </c>
      <c r="K10" s="8">
        <v>1</v>
      </c>
      <c r="L10" s="8" t="s">
        <v>13</v>
      </c>
      <c r="M10" s="46" t="s">
        <v>26</v>
      </c>
    </row>
    <row r="11" spans="1:13" ht="15.75">
      <c r="A11" s="44">
        <v>7</v>
      </c>
      <c r="B11" s="8" t="s">
        <v>69</v>
      </c>
      <c r="C11" s="45" t="s">
        <v>26</v>
      </c>
      <c r="D11" s="8" t="s">
        <v>24</v>
      </c>
      <c r="E11" s="8">
        <v>3</v>
      </c>
      <c r="F11" s="8">
        <v>3</v>
      </c>
      <c r="G11" s="8">
        <v>6</v>
      </c>
      <c r="H11" s="8">
        <v>9</v>
      </c>
      <c r="I11" s="7">
        <v>7</v>
      </c>
      <c r="J11" s="8">
        <v>1</v>
      </c>
      <c r="K11" s="8">
        <v>2</v>
      </c>
      <c r="L11" s="8">
        <v>8</v>
      </c>
      <c r="M11" s="46" t="s">
        <v>13</v>
      </c>
    </row>
    <row r="12" spans="1:13" ht="15.75">
      <c r="A12" s="44">
        <v>8</v>
      </c>
      <c r="B12" s="8" t="s">
        <v>70</v>
      </c>
      <c r="C12" s="45" t="s">
        <v>13</v>
      </c>
      <c r="D12" s="8" t="s">
        <v>22</v>
      </c>
      <c r="E12" s="8">
        <v>3</v>
      </c>
      <c r="F12" s="8">
        <v>3</v>
      </c>
      <c r="G12" s="8">
        <v>6</v>
      </c>
      <c r="H12" s="8">
        <v>9</v>
      </c>
      <c r="I12" s="7">
        <v>7</v>
      </c>
      <c r="J12" s="8">
        <v>1</v>
      </c>
      <c r="K12" s="8">
        <v>13</v>
      </c>
      <c r="L12" s="8">
        <v>8</v>
      </c>
      <c r="M12" s="46" t="s">
        <v>13</v>
      </c>
    </row>
    <row r="13" spans="1:13" ht="15.75">
      <c r="A13" s="44">
        <v>9</v>
      </c>
      <c r="B13" s="8" t="s">
        <v>71</v>
      </c>
      <c r="C13" s="45" t="s">
        <v>13</v>
      </c>
      <c r="D13" s="8" t="s">
        <v>63</v>
      </c>
      <c r="E13" s="8">
        <v>3</v>
      </c>
      <c r="F13" s="8">
        <v>4</v>
      </c>
      <c r="G13" s="8">
        <v>7</v>
      </c>
      <c r="H13" s="8">
        <v>9</v>
      </c>
      <c r="I13" s="7">
        <v>9</v>
      </c>
      <c r="J13" s="8">
        <v>1</v>
      </c>
      <c r="K13" s="8">
        <v>11</v>
      </c>
      <c r="L13" s="8" t="s">
        <v>13</v>
      </c>
      <c r="M13" s="46" t="s">
        <v>13</v>
      </c>
    </row>
    <row r="14" spans="1:13" ht="15.75">
      <c r="A14" s="44">
        <v>10</v>
      </c>
      <c r="B14" s="8" t="s">
        <v>72</v>
      </c>
      <c r="C14" s="45" t="s">
        <v>13</v>
      </c>
      <c r="D14" s="8" t="s">
        <v>73</v>
      </c>
      <c r="E14" s="8">
        <v>3</v>
      </c>
      <c r="F14" s="8">
        <v>5</v>
      </c>
      <c r="G14" s="8">
        <v>5</v>
      </c>
      <c r="H14" s="8">
        <v>7</v>
      </c>
      <c r="I14" s="7">
        <v>10</v>
      </c>
      <c r="J14" s="8">
        <v>2</v>
      </c>
      <c r="K14" s="8">
        <v>7.5</v>
      </c>
      <c r="L14" s="8" t="s">
        <v>13</v>
      </c>
      <c r="M14" s="46" t="s">
        <v>13</v>
      </c>
    </row>
    <row r="15" spans="1:13" ht="15.75">
      <c r="A15" s="44">
        <v>11</v>
      </c>
      <c r="B15" s="8" t="s">
        <v>74</v>
      </c>
      <c r="C15" s="45" t="s">
        <v>13</v>
      </c>
      <c r="D15" s="8" t="s">
        <v>73</v>
      </c>
      <c r="E15" s="8">
        <v>1</v>
      </c>
      <c r="F15" s="8">
        <v>1</v>
      </c>
      <c r="G15" s="8">
        <v>5</v>
      </c>
      <c r="H15" s="8">
        <v>9</v>
      </c>
      <c r="I15" s="7">
        <v>11</v>
      </c>
      <c r="J15" s="8">
        <v>1</v>
      </c>
      <c r="K15" s="8">
        <v>4</v>
      </c>
      <c r="L15" s="8" t="s">
        <v>13</v>
      </c>
      <c r="M15" s="46" t="s">
        <v>13</v>
      </c>
    </row>
    <row r="16" spans="1:13" ht="15.75">
      <c r="A16" s="44">
        <v>12</v>
      </c>
      <c r="B16" s="8" t="s">
        <v>75</v>
      </c>
      <c r="C16" s="45" t="s">
        <v>26</v>
      </c>
      <c r="D16" s="8" t="s">
        <v>22</v>
      </c>
      <c r="E16" s="8">
        <v>1</v>
      </c>
      <c r="F16" s="8">
        <v>1</v>
      </c>
      <c r="G16" s="8">
        <v>4</v>
      </c>
      <c r="H16" s="8">
        <v>5</v>
      </c>
      <c r="I16" s="7">
        <v>12</v>
      </c>
      <c r="J16" s="8">
        <v>1</v>
      </c>
      <c r="K16" s="8">
        <v>15</v>
      </c>
      <c r="L16" s="8" t="s">
        <v>13</v>
      </c>
      <c r="M16" s="46" t="s">
        <v>13</v>
      </c>
    </row>
    <row r="17" spans="1:13" ht="15.75">
      <c r="A17" s="44">
        <v>13</v>
      </c>
      <c r="B17" s="8" t="s">
        <v>76</v>
      </c>
      <c r="C17" s="45" t="s">
        <v>13</v>
      </c>
      <c r="D17" s="8" t="s">
        <v>22</v>
      </c>
      <c r="E17" s="8">
        <v>1</v>
      </c>
      <c r="F17" s="8">
        <v>2</v>
      </c>
      <c r="G17" s="8">
        <v>5</v>
      </c>
      <c r="H17" s="8">
        <v>8</v>
      </c>
      <c r="I17" s="7">
        <v>13</v>
      </c>
      <c r="J17" s="8">
        <v>1</v>
      </c>
      <c r="K17" s="8">
        <v>6</v>
      </c>
      <c r="L17" s="8" t="s">
        <v>13</v>
      </c>
      <c r="M17" s="46" t="s">
        <v>13</v>
      </c>
    </row>
    <row r="18" spans="1:13" ht="15.75">
      <c r="A18" s="44">
        <v>14</v>
      </c>
      <c r="B18" s="8" t="s">
        <v>77</v>
      </c>
      <c r="C18" s="45" t="s">
        <v>13</v>
      </c>
      <c r="D18" s="8" t="s">
        <v>22</v>
      </c>
      <c r="E18" s="8">
        <v>0</v>
      </c>
      <c r="F18" s="8">
        <v>0</v>
      </c>
      <c r="G18" s="8">
        <v>5</v>
      </c>
      <c r="H18" s="8">
        <v>5</v>
      </c>
      <c r="I18" s="7">
        <v>14</v>
      </c>
      <c r="J18" s="8">
        <v>1</v>
      </c>
      <c r="K18" s="8">
        <v>5</v>
      </c>
      <c r="L18" s="8" t="s">
        <v>13</v>
      </c>
      <c r="M18" s="46" t="s">
        <v>13</v>
      </c>
    </row>
    <row r="19" spans="1:13" ht="16.5" thickBot="1">
      <c r="A19" s="44">
        <v>15</v>
      </c>
      <c r="B19" s="17" t="s">
        <v>78</v>
      </c>
      <c r="C19" s="47" t="s">
        <v>13</v>
      </c>
      <c r="D19" s="17" t="s">
        <v>73</v>
      </c>
      <c r="E19" s="17">
        <v>0</v>
      </c>
      <c r="F19" s="17">
        <v>0</v>
      </c>
      <c r="G19" s="17">
        <v>4</v>
      </c>
      <c r="H19" s="17">
        <v>8</v>
      </c>
      <c r="I19" s="16">
        <v>15</v>
      </c>
      <c r="J19" s="17">
        <v>1</v>
      </c>
      <c r="K19" s="17">
        <v>14</v>
      </c>
      <c r="L19" s="17" t="s">
        <v>13</v>
      </c>
      <c r="M19" s="48" t="s">
        <v>13</v>
      </c>
    </row>
    <row r="20" ht="15">
      <c r="D20" s="49"/>
    </row>
    <row r="21" spans="2:7" ht="15">
      <c r="B21" s="1" t="s">
        <v>51</v>
      </c>
      <c r="C21" s="19"/>
      <c r="D21" s="19"/>
      <c r="E21" s="1" t="s">
        <v>52</v>
      </c>
      <c r="F21" s="1"/>
      <c r="G21" s="1"/>
    </row>
    <row r="22" spans="2:7" ht="15">
      <c r="B22" s="1"/>
      <c r="C22" s="1"/>
      <c r="D22" s="1"/>
      <c r="E22" s="1"/>
      <c r="F22" s="1"/>
      <c r="G22" s="1"/>
    </row>
    <row r="23" spans="2:7" ht="15">
      <c r="B23" s="1" t="s">
        <v>53</v>
      </c>
      <c r="C23" s="19"/>
      <c r="D23" s="19"/>
      <c r="E23" s="1" t="s">
        <v>54</v>
      </c>
      <c r="F23" s="1"/>
      <c r="G23" s="1"/>
    </row>
  </sheetData>
  <mergeCells count="9">
    <mergeCell ref="A1:M1"/>
    <mergeCell ref="E3:F3"/>
    <mergeCell ref="G3:H3"/>
    <mergeCell ref="I3:L3"/>
    <mergeCell ref="M3:M4"/>
    <mergeCell ref="A3:A4"/>
    <mergeCell ref="B3:B4"/>
    <mergeCell ref="C3:C4"/>
    <mergeCell ref="D3:D4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7">
      <selection activeCell="O16" sqref="O16"/>
    </sheetView>
  </sheetViews>
  <sheetFormatPr defaultColWidth="9.00390625" defaultRowHeight="12.75"/>
  <cols>
    <col min="1" max="1" width="6.125" style="0" bestFit="1" customWidth="1"/>
    <col min="2" max="2" width="27.375" style="0" customWidth="1"/>
    <col min="3" max="3" width="11.375" style="0" customWidth="1"/>
    <col min="4" max="4" width="17.25390625" style="0" customWidth="1"/>
    <col min="5" max="5" width="6.375" style="0" customWidth="1"/>
    <col min="6" max="6" width="5.625" style="0" customWidth="1"/>
    <col min="7" max="7" width="6.125" style="0" customWidth="1"/>
    <col min="8" max="8" width="5.75390625" style="0" customWidth="1"/>
    <col min="9" max="9" width="5.25390625" style="0" customWidth="1"/>
    <col min="10" max="11" width="0" style="0" hidden="1" customWidth="1"/>
    <col min="12" max="12" width="5.375" style="0" customWidth="1"/>
  </cols>
  <sheetData>
    <row r="1" spans="1:13" ht="18.7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3" ht="15.75" thickBot="1">
      <c r="A2" s="1"/>
      <c r="B2" s="1"/>
      <c r="C2" s="1" t="s">
        <v>1</v>
      </c>
    </row>
    <row r="3" spans="1:13" ht="12.75">
      <c r="A3" s="77" t="s">
        <v>2</v>
      </c>
      <c r="B3" s="79" t="s">
        <v>3</v>
      </c>
      <c r="C3" s="79" t="s">
        <v>4</v>
      </c>
      <c r="D3" s="79" t="s">
        <v>5</v>
      </c>
      <c r="E3" s="71" t="s">
        <v>6</v>
      </c>
      <c r="F3" s="71"/>
      <c r="G3" s="71" t="s">
        <v>7</v>
      </c>
      <c r="H3" s="71"/>
      <c r="I3" s="72" t="s">
        <v>8</v>
      </c>
      <c r="J3" s="73"/>
      <c r="K3" s="73"/>
      <c r="L3" s="74"/>
      <c r="M3" s="75" t="s">
        <v>9</v>
      </c>
    </row>
    <row r="4" spans="1:13" ht="12.75">
      <c r="A4" s="78"/>
      <c r="B4" s="80"/>
      <c r="C4" s="80"/>
      <c r="D4" s="80"/>
      <c r="E4" s="2"/>
      <c r="F4" s="2"/>
      <c r="G4" s="2"/>
      <c r="H4" s="2"/>
      <c r="I4" s="2"/>
      <c r="J4" s="2"/>
      <c r="K4" s="2"/>
      <c r="L4" s="2"/>
      <c r="M4" s="76"/>
    </row>
    <row r="5" spans="1:13" ht="15.75">
      <c r="A5" s="3">
        <v>1</v>
      </c>
      <c r="B5" s="4" t="s">
        <v>10</v>
      </c>
      <c r="C5" s="5" t="s">
        <v>11</v>
      </c>
      <c r="D5" s="6" t="s">
        <v>12</v>
      </c>
      <c r="E5" s="7">
        <v>10</v>
      </c>
      <c r="F5" s="8">
        <v>12</v>
      </c>
      <c r="G5" s="7">
        <v>10</v>
      </c>
      <c r="H5" s="8">
        <v>11</v>
      </c>
      <c r="I5" s="7">
        <v>1</v>
      </c>
      <c r="J5" s="8">
        <v>1</v>
      </c>
      <c r="K5" s="8">
        <v>1</v>
      </c>
      <c r="L5" s="8" t="s">
        <v>13</v>
      </c>
      <c r="M5" s="9" t="s">
        <v>14</v>
      </c>
    </row>
    <row r="6" spans="1:13" ht="15.75">
      <c r="A6" s="3">
        <v>2</v>
      </c>
      <c r="B6" s="4" t="s">
        <v>15</v>
      </c>
      <c r="C6" s="5" t="s">
        <v>16</v>
      </c>
      <c r="D6" s="6" t="s">
        <v>17</v>
      </c>
      <c r="E6" s="7">
        <v>10</v>
      </c>
      <c r="F6" s="8">
        <v>12</v>
      </c>
      <c r="G6" s="7">
        <v>10</v>
      </c>
      <c r="H6" s="8">
        <v>12</v>
      </c>
      <c r="I6" s="7">
        <v>2</v>
      </c>
      <c r="J6" s="8">
        <v>1</v>
      </c>
      <c r="K6" s="8">
        <v>2</v>
      </c>
      <c r="L6" s="8" t="s">
        <v>13</v>
      </c>
      <c r="M6" s="10" t="s">
        <v>11</v>
      </c>
    </row>
    <row r="7" spans="1:13" ht="15.75">
      <c r="A7" s="3">
        <v>3</v>
      </c>
      <c r="B7" s="4" t="s">
        <v>18</v>
      </c>
      <c r="C7" s="5" t="s">
        <v>19</v>
      </c>
      <c r="D7" s="6" t="s">
        <v>20</v>
      </c>
      <c r="E7" s="7">
        <v>4</v>
      </c>
      <c r="F7" s="8">
        <v>9</v>
      </c>
      <c r="G7" s="7">
        <v>8</v>
      </c>
      <c r="H7" s="8">
        <v>10</v>
      </c>
      <c r="I7" s="7">
        <v>3</v>
      </c>
      <c r="J7" s="8">
        <v>1</v>
      </c>
      <c r="K7" s="8">
        <v>3</v>
      </c>
      <c r="L7" s="8" t="s">
        <v>13</v>
      </c>
      <c r="M7" s="9" t="s">
        <v>19</v>
      </c>
    </row>
    <row r="8" spans="1:13" ht="15.75">
      <c r="A8" s="3">
        <v>4</v>
      </c>
      <c r="B8" s="4" t="s">
        <v>21</v>
      </c>
      <c r="C8" s="5" t="s">
        <v>19</v>
      </c>
      <c r="D8" s="6" t="s">
        <v>22</v>
      </c>
      <c r="E8" s="7">
        <v>4</v>
      </c>
      <c r="F8" s="8">
        <v>9</v>
      </c>
      <c r="G8" s="7">
        <v>8</v>
      </c>
      <c r="H8" s="8">
        <v>11</v>
      </c>
      <c r="I8" s="7">
        <v>4</v>
      </c>
      <c r="J8" s="8">
        <v>3</v>
      </c>
      <c r="K8" s="8">
        <v>4.666666666666667</v>
      </c>
      <c r="L8" s="8" t="s">
        <v>13</v>
      </c>
      <c r="M8" s="9" t="s">
        <v>19</v>
      </c>
    </row>
    <row r="9" spans="1:13" ht="15.75">
      <c r="A9" s="3">
        <v>5</v>
      </c>
      <c r="B9" s="4" t="s">
        <v>23</v>
      </c>
      <c r="C9" s="5" t="s">
        <v>19</v>
      </c>
      <c r="D9" s="6" t="s">
        <v>24</v>
      </c>
      <c r="E9" s="7">
        <v>3</v>
      </c>
      <c r="F9" s="8">
        <v>4</v>
      </c>
      <c r="G9" s="7">
        <v>7</v>
      </c>
      <c r="H9" s="8">
        <v>12</v>
      </c>
      <c r="I9" s="7">
        <v>5</v>
      </c>
      <c r="J9" s="8">
        <v>0</v>
      </c>
      <c r="K9" s="8">
        <v>5</v>
      </c>
      <c r="L9" s="8" t="s">
        <v>13</v>
      </c>
      <c r="M9" s="9" t="s">
        <v>19</v>
      </c>
    </row>
    <row r="10" spans="1:13" ht="15.75">
      <c r="A10" s="3">
        <v>6</v>
      </c>
      <c r="B10" s="4" t="s">
        <v>25</v>
      </c>
      <c r="C10" s="5" t="s">
        <v>13</v>
      </c>
      <c r="D10" s="6" t="s">
        <v>22</v>
      </c>
      <c r="E10" s="7">
        <v>3</v>
      </c>
      <c r="F10" s="8">
        <v>4</v>
      </c>
      <c r="G10" s="7">
        <v>6</v>
      </c>
      <c r="H10" s="8">
        <v>8</v>
      </c>
      <c r="I10" s="7">
        <v>6</v>
      </c>
      <c r="J10" s="8">
        <v>0</v>
      </c>
      <c r="K10" s="8">
        <v>6</v>
      </c>
      <c r="L10" s="8" t="s">
        <v>13</v>
      </c>
      <c r="M10" s="9" t="s">
        <v>26</v>
      </c>
    </row>
    <row r="11" spans="1:13" ht="15.75">
      <c r="A11" s="3">
        <v>7</v>
      </c>
      <c r="B11" s="4" t="s">
        <v>27</v>
      </c>
      <c r="C11" s="5" t="s">
        <v>26</v>
      </c>
      <c r="D11" s="11" t="s">
        <v>20</v>
      </c>
      <c r="E11" s="7">
        <v>3</v>
      </c>
      <c r="F11" s="8">
        <v>7</v>
      </c>
      <c r="G11" s="7">
        <v>9</v>
      </c>
      <c r="H11" s="8">
        <v>15</v>
      </c>
      <c r="I11" s="7">
        <v>7</v>
      </c>
      <c r="J11" s="8">
        <v>2</v>
      </c>
      <c r="K11" s="8">
        <v>7.5</v>
      </c>
      <c r="L11" s="8" t="s">
        <v>13</v>
      </c>
      <c r="M11" s="10" t="s">
        <v>26</v>
      </c>
    </row>
    <row r="12" spans="1:13" ht="15.75">
      <c r="A12" s="3">
        <v>8</v>
      </c>
      <c r="B12" s="4" t="s">
        <v>28</v>
      </c>
      <c r="C12" s="5" t="s">
        <v>19</v>
      </c>
      <c r="D12" s="6" t="s">
        <v>22</v>
      </c>
      <c r="E12" s="7">
        <v>3</v>
      </c>
      <c r="F12" s="8">
        <v>7</v>
      </c>
      <c r="G12" s="7">
        <v>7</v>
      </c>
      <c r="H12" s="8">
        <v>9</v>
      </c>
      <c r="I12" s="7">
        <v>8</v>
      </c>
      <c r="J12" s="8">
        <v>0</v>
      </c>
      <c r="K12" s="8">
        <v>8</v>
      </c>
      <c r="L12" s="8" t="s">
        <v>13</v>
      </c>
      <c r="M12" s="10" t="s">
        <v>26</v>
      </c>
    </row>
    <row r="13" spans="1:13" ht="15.75">
      <c r="A13" s="3">
        <v>9</v>
      </c>
      <c r="B13" s="4" t="s">
        <v>29</v>
      </c>
      <c r="C13" s="5" t="s">
        <v>13</v>
      </c>
      <c r="D13" s="6" t="s">
        <v>30</v>
      </c>
      <c r="E13" s="7">
        <v>3</v>
      </c>
      <c r="F13" s="8">
        <v>7</v>
      </c>
      <c r="G13" s="7">
        <v>7</v>
      </c>
      <c r="H13" s="8">
        <v>10</v>
      </c>
      <c r="I13" s="7">
        <v>9</v>
      </c>
      <c r="J13" s="8">
        <v>3</v>
      </c>
      <c r="K13" s="8">
        <v>9.666666666666666</v>
      </c>
      <c r="L13" s="8" t="s">
        <v>13</v>
      </c>
      <c r="M13" s="10" t="s">
        <v>26</v>
      </c>
    </row>
    <row r="14" spans="1:13" ht="15.75">
      <c r="A14" s="3">
        <v>10</v>
      </c>
      <c r="B14" s="4" t="s">
        <v>31</v>
      </c>
      <c r="C14" s="5" t="s">
        <v>19</v>
      </c>
      <c r="D14" s="6" t="s">
        <v>32</v>
      </c>
      <c r="E14" s="7">
        <v>2</v>
      </c>
      <c r="F14" s="8">
        <v>2</v>
      </c>
      <c r="G14" s="7">
        <v>7</v>
      </c>
      <c r="H14" s="8">
        <v>14</v>
      </c>
      <c r="I14" s="7">
        <v>10</v>
      </c>
      <c r="J14" s="8">
        <v>0</v>
      </c>
      <c r="K14" s="8">
        <v>10</v>
      </c>
      <c r="L14" s="8" t="s">
        <v>13</v>
      </c>
      <c r="M14" s="9" t="s">
        <v>26</v>
      </c>
    </row>
    <row r="15" spans="1:13" ht="15.75">
      <c r="A15" s="3">
        <v>11</v>
      </c>
      <c r="B15" s="4" t="s">
        <v>33</v>
      </c>
      <c r="C15" s="5" t="s">
        <v>26</v>
      </c>
      <c r="D15" s="11" t="s">
        <v>32</v>
      </c>
      <c r="E15" s="7">
        <v>2</v>
      </c>
      <c r="F15" s="8">
        <v>2</v>
      </c>
      <c r="G15" s="7">
        <v>7</v>
      </c>
      <c r="H15" s="8">
        <v>15</v>
      </c>
      <c r="I15" s="7">
        <v>11</v>
      </c>
      <c r="J15" s="8">
        <v>0</v>
      </c>
      <c r="K15" s="8">
        <v>11</v>
      </c>
      <c r="L15" s="8" t="s">
        <v>13</v>
      </c>
      <c r="M15" s="10" t="s">
        <v>13</v>
      </c>
    </row>
    <row r="16" spans="1:13" ht="15.75">
      <c r="A16" s="3">
        <v>12</v>
      </c>
      <c r="B16" s="4" t="s">
        <v>34</v>
      </c>
      <c r="C16" s="5" t="s">
        <v>13</v>
      </c>
      <c r="D16" s="6" t="s">
        <v>35</v>
      </c>
      <c r="E16" s="7">
        <v>2</v>
      </c>
      <c r="F16" s="8">
        <v>2</v>
      </c>
      <c r="G16" s="7">
        <v>4</v>
      </c>
      <c r="H16" s="8">
        <v>5</v>
      </c>
      <c r="I16" s="7">
        <v>12</v>
      </c>
      <c r="J16" s="8">
        <v>1</v>
      </c>
      <c r="K16" s="8">
        <v>12</v>
      </c>
      <c r="L16" s="8" t="s">
        <v>13</v>
      </c>
      <c r="M16" s="10" t="s">
        <v>13</v>
      </c>
    </row>
    <row r="17" spans="1:13" ht="15.75">
      <c r="A17" s="3">
        <v>13</v>
      </c>
      <c r="B17" s="4" t="s">
        <v>36</v>
      </c>
      <c r="C17" s="5" t="s">
        <v>19</v>
      </c>
      <c r="D17" s="6" t="s">
        <v>37</v>
      </c>
      <c r="E17" s="7">
        <v>2</v>
      </c>
      <c r="F17" s="8">
        <v>3</v>
      </c>
      <c r="G17" s="7">
        <v>7</v>
      </c>
      <c r="H17" s="8">
        <v>9</v>
      </c>
      <c r="I17" s="7">
        <v>13</v>
      </c>
      <c r="J17" s="8">
        <v>1</v>
      </c>
      <c r="K17" s="8">
        <v>13</v>
      </c>
      <c r="L17" s="8" t="s">
        <v>13</v>
      </c>
      <c r="M17" s="12" t="s">
        <v>13</v>
      </c>
    </row>
    <row r="18" spans="1:13" ht="15.75">
      <c r="A18" s="3">
        <v>14</v>
      </c>
      <c r="B18" s="4" t="s">
        <v>38</v>
      </c>
      <c r="C18" s="5" t="s">
        <v>13</v>
      </c>
      <c r="D18" s="11" t="s">
        <v>22</v>
      </c>
      <c r="E18" s="7">
        <v>2</v>
      </c>
      <c r="F18" s="8">
        <v>3</v>
      </c>
      <c r="G18" s="7">
        <v>6</v>
      </c>
      <c r="H18" s="8">
        <v>8</v>
      </c>
      <c r="I18" s="7">
        <v>14</v>
      </c>
      <c r="J18" s="8">
        <v>1</v>
      </c>
      <c r="K18" s="8">
        <v>14</v>
      </c>
      <c r="L18" s="8" t="s">
        <v>13</v>
      </c>
      <c r="M18" s="12" t="s">
        <v>13</v>
      </c>
    </row>
    <row r="19" spans="1:13" ht="15.75">
      <c r="A19" s="3">
        <v>15</v>
      </c>
      <c r="B19" s="4" t="s">
        <v>39</v>
      </c>
      <c r="C19" s="5" t="s">
        <v>13</v>
      </c>
      <c r="D19" s="6" t="s">
        <v>24</v>
      </c>
      <c r="E19" s="7">
        <v>2</v>
      </c>
      <c r="F19" s="8">
        <v>5</v>
      </c>
      <c r="G19" s="7">
        <v>5</v>
      </c>
      <c r="H19" s="8">
        <v>5</v>
      </c>
      <c r="I19" s="7">
        <v>15</v>
      </c>
      <c r="J19" s="8">
        <v>1</v>
      </c>
      <c r="K19" s="8">
        <v>15</v>
      </c>
      <c r="L19" s="8" t="s">
        <v>13</v>
      </c>
      <c r="M19" s="13" t="s">
        <v>13</v>
      </c>
    </row>
    <row r="20" spans="1:13" ht="15.75">
      <c r="A20" s="3">
        <v>16</v>
      </c>
      <c r="B20" s="4" t="s">
        <v>40</v>
      </c>
      <c r="C20" s="5" t="s">
        <v>13</v>
      </c>
      <c r="D20" s="6" t="s">
        <v>20</v>
      </c>
      <c r="E20" s="7">
        <v>2</v>
      </c>
      <c r="F20" s="8">
        <v>7</v>
      </c>
      <c r="G20" s="7">
        <v>5</v>
      </c>
      <c r="H20" s="8">
        <v>13</v>
      </c>
      <c r="I20" s="7">
        <v>16</v>
      </c>
      <c r="J20" s="8">
        <v>1</v>
      </c>
      <c r="K20" s="8">
        <v>16</v>
      </c>
      <c r="L20" s="8" t="s">
        <v>13</v>
      </c>
      <c r="M20" s="13" t="s">
        <v>13</v>
      </c>
    </row>
    <row r="21" spans="1:13" ht="15.75">
      <c r="A21" s="3">
        <v>17</v>
      </c>
      <c r="B21" s="4" t="s">
        <v>41</v>
      </c>
      <c r="C21" s="5" t="s">
        <v>13</v>
      </c>
      <c r="D21" s="6" t="s">
        <v>22</v>
      </c>
      <c r="E21" s="7">
        <v>1</v>
      </c>
      <c r="F21" s="8">
        <v>1</v>
      </c>
      <c r="G21" s="7">
        <v>6</v>
      </c>
      <c r="H21" s="8">
        <v>6</v>
      </c>
      <c r="I21" s="7">
        <v>17</v>
      </c>
      <c r="J21" s="8">
        <v>1</v>
      </c>
      <c r="K21" s="8">
        <v>17</v>
      </c>
      <c r="L21" s="8" t="s">
        <v>13</v>
      </c>
      <c r="M21" s="13" t="s">
        <v>13</v>
      </c>
    </row>
    <row r="22" spans="1:13" ht="15.75">
      <c r="A22" s="3">
        <v>18</v>
      </c>
      <c r="B22" s="4" t="s">
        <v>42</v>
      </c>
      <c r="C22" s="5" t="s">
        <v>13</v>
      </c>
      <c r="D22" s="6" t="s">
        <v>35</v>
      </c>
      <c r="E22" s="7">
        <v>1</v>
      </c>
      <c r="F22" s="8">
        <v>2</v>
      </c>
      <c r="G22" s="7">
        <v>3</v>
      </c>
      <c r="H22" s="8">
        <v>3</v>
      </c>
      <c r="I22" s="7">
        <v>18</v>
      </c>
      <c r="J22" s="8">
        <v>1</v>
      </c>
      <c r="K22" s="8">
        <v>18</v>
      </c>
      <c r="L22" s="8" t="s">
        <v>13</v>
      </c>
      <c r="M22" s="12" t="s">
        <v>13</v>
      </c>
    </row>
    <row r="23" spans="1:13" ht="15.75">
      <c r="A23" s="3">
        <v>19</v>
      </c>
      <c r="B23" s="4" t="s">
        <v>43</v>
      </c>
      <c r="C23" s="5" t="s">
        <v>13</v>
      </c>
      <c r="D23" s="6" t="s">
        <v>44</v>
      </c>
      <c r="E23" s="7">
        <v>1</v>
      </c>
      <c r="F23" s="8">
        <v>3</v>
      </c>
      <c r="G23" s="7">
        <v>4</v>
      </c>
      <c r="H23" s="8">
        <v>17</v>
      </c>
      <c r="I23" s="7">
        <v>19</v>
      </c>
      <c r="J23" s="8">
        <v>1</v>
      </c>
      <c r="K23" s="8">
        <v>19</v>
      </c>
      <c r="L23" s="8" t="s">
        <v>13</v>
      </c>
      <c r="M23" s="12" t="s">
        <v>13</v>
      </c>
    </row>
    <row r="24" spans="1:13" ht="15.75">
      <c r="A24" s="3">
        <v>20</v>
      </c>
      <c r="B24" s="4" t="s">
        <v>45</v>
      </c>
      <c r="C24" s="5" t="s">
        <v>13</v>
      </c>
      <c r="D24" s="6" t="s">
        <v>24</v>
      </c>
      <c r="E24" s="7">
        <v>1</v>
      </c>
      <c r="F24" s="8">
        <v>6</v>
      </c>
      <c r="G24" s="7">
        <v>4</v>
      </c>
      <c r="H24" s="8">
        <v>7</v>
      </c>
      <c r="I24" s="7">
        <v>20</v>
      </c>
      <c r="J24" s="8">
        <v>1</v>
      </c>
      <c r="K24" s="8">
        <v>20</v>
      </c>
      <c r="L24" s="8" t="s">
        <v>13</v>
      </c>
      <c r="M24" s="13" t="s">
        <v>13</v>
      </c>
    </row>
    <row r="25" spans="1:13" ht="15.75">
      <c r="A25" s="3">
        <v>21</v>
      </c>
      <c r="B25" s="4" t="s">
        <v>46</v>
      </c>
      <c r="C25" s="5" t="s">
        <v>13</v>
      </c>
      <c r="D25" s="6" t="s">
        <v>22</v>
      </c>
      <c r="E25" s="7"/>
      <c r="F25" s="8">
        <v>0</v>
      </c>
      <c r="G25" s="7">
        <v>7</v>
      </c>
      <c r="H25" s="8">
        <v>16</v>
      </c>
      <c r="I25" s="7">
        <v>21</v>
      </c>
      <c r="J25" s="8">
        <v>1</v>
      </c>
      <c r="K25" s="8">
        <v>21</v>
      </c>
      <c r="L25" s="8" t="s">
        <v>13</v>
      </c>
      <c r="M25" s="12" t="s">
        <v>13</v>
      </c>
    </row>
    <row r="26" spans="1:13" ht="15.75">
      <c r="A26" s="3">
        <v>22</v>
      </c>
      <c r="B26" s="4" t="s">
        <v>47</v>
      </c>
      <c r="C26" s="5" t="s">
        <v>13</v>
      </c>
      <c r="D26" s="6" t="s">
        <v>37</v>
      </c>
      <c r="E26" s="7"/>
      <c r="F26" s="8">
        <v>0</v>
      </c>
      <c r="G26" s="7">
        <v>5</v>
      </c>
      <c r="H26" s="8">
        <v>13</v>
      </c>
      <c r="I26" s="7">
        <v>22</v>
      </c>
      <c r="J26" s="8">
        <v>1</v>
      </c>
      <c r="K26" s="8">
        <v>22</v>
      </c>
      <c r="L26" s="8" t="s">
        <v>13</v>
      </c>
      <c r="M26" s="12" t="s">
        <v>13</v>
      </c>
    </row>
    <row r="27" spans="1:13" ht="15.75">
      <c r="A27" s="3">
        <v>23</v>
      </c>
      <c r="B27" s="4" t="s">
        <v>48</v>
      </c>
      <c r="C27" s="5" t="s">
        <v>13</v>
      </c>
      <c r="D27" s="6" t="s">
        <v>44</v>
      </c>
      <c r="E27" s="7"/>
      <c r="F27" s="8">
        <v>0</v>
      </c>
      <c r="G27" s="7">
        <v>4</v>
      </c>
      <c r="H27" s="8">
        <v>11</v>
      </c>
      <c r="I27" s="7">
        <v>23</v>
      </c>
      <c r="J27" s="8">
        <v>1</v>
      </c>
      <c r="K27" s="8">
        <v>23</v>
      </c>
      <c r="L27" s="8" t="s">
        <v>13</v>
      </c>
      <c r="M27" s="12" t="s">
        <v>13</v>
      </c>
    </row>
    <row r="28" spans="1:13" ht="15.75">
      <c r="A28" s="3">
        <v>24</v>
      </c>
      <c r="B28" s="4" t="s">
        <v>49</v>
      </c>
      <c r="C28" s="5" t="s">
        <v>13</v>
      </c>
      <c r="D28" s="6" t="s">
        <v>44</v>
      </c>
      <c r="E28" s="7"/>
      <c r="F28" s="8">
        <v>0</v>
      </c>
      <c r="G28" s="7">
        <v>2</v>
      </c>
      <c r="H28" s="8">
        <v>9</v>
      </c>
      <c r="I28" s="7">
        <v>24</v>
      </c>
      <c r="J28" s="8">
        <v>1</v>
      </c>
      <c r="K28" s="8">
        <v>24</v>
      </c>
      <c r="L28" s="8" t="s">
        <v>13</v>
      </c>
      <c r="M28" s="13" t="s">
        <v>13</v>
      </c>
    </row>
    <row r="29" spans="1:13" ht="15.75">
      <c r="A29" s="3">
        <v>25</v>
      </c>
      <c r="B29" s="4" t="s">
        <v>50</v>
      </c>
      <c r="C29" s="5" t="s">
        <v>13</v>
      </c>
      <c r="D29" s="6" t="s">
        <v>44</v>
      </c>
      <c r="E29" s="7"/>
      <c r="F29" s="8">
        <v>0</v>
      </c>
      <c r="G29" s="7">
        <v>1</v>
      </c>
      <c r="H29" s="8">
        <v>2</v>
      </c>
      <c r="I29" s="7">
        <v>25</v>
      </c>
      <c r="J29" s="8">
        <v>1</v>
      </c>
      <c r="K29" s="8">
        <v>25</v>
      </c>
      <c r="L29" s="8" t="s">
        <v>13</v>
      </c>
      <c r="M29" s="13" t="s">
        <v>13</v>
      </c>
    </row>
    <row r="30" spans="1:13" ht="16.5" thickBot="1">
      <c r="A30" s="3">
        <v>26</v>
      </c>
      <c r="B30" s="14" t="s">
        <v>79</v>
      </c>
      <c r="C30" s="15" t="s">
        <v>13</v>
      </c>
      <c r="D30" s="6" t="s">
        <v>44</v>
      </c>
      <c r="E30" s="16"/>
      <c r="F30" s="17">
        <v>0</v>
      </c>
      <c r="G30" s="16">
        <v>1</v>
      </c>
      <c r="H30" s="17">
        <v>3</v>
      </c>
      <c r="I30" s="16">
        <v>26</v>
      </c>
      <c r="J30" s="17">
        <v>1</v>
      </c>
      <c r="K30" s="17">
        <v>26</v>
      </c>
      <c r="L30" s="17" t="s">
        <v>13</v>
      </c>
      <c r="M30" s="18" t="s">
        <v>13</v>
      </c>
    </row>
    <row r="32" spans="2:7" ht="15">
      <c r="B32" s="1" t="s">
        <v>51</v>
      </c>
      <c r="C32" s="19"/>
      <c r="D32" s="19"/>
      <c r="E32" s="1" t="s">
        <v>52</v>
      </c>
      <c r="F32" s="1"/>
      <c r="G32" s="1"/>
    </row>
    <row r="33" spans="2:7" ht="15">
      <c r="B33" s="1"/>
      <c r="C33" s="1"/>
      <c r="D33" s="1"/>
      <c r="E33" s="1"/>
      <c r="F33" s="1"/>
      <c r="G33" s="1"/>
    </row>
    <row r="34" spans="2:7" ht="15">
      <c r="B34" s="1" t="s">
        <v>53</v>
      </c>
      <c r="C34" s="19"/>
      <c r="D34" s="19"/>
      <c r="E34" s="1" t="s">
        <v>54</v>
      </c>
      <c r="F34" s="1"/>
      <c r="G34" s="1"/>
    </row>
  </sheetData>
  <mergeCells count="9">
    <mergeCell ref="A1:M1"/>
    <mergeCell ref="E3:F3"/>
    <mergeCell ref="G3:H3"/>
    <mergeCell ref="I3:L3"/>
    <mergeCell ref="M3:M4"/>
    <mergeCell ref="A3:A4"/>
    <mergeCell ref="B3:B4"/>
    <mergeCell ref="C3:C4"/>
    <mergeCell ref="D3:D4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-</cp:lastModifiedBy>
  <dcterms:created xsi:type="dcterms:W3CDTF">2005-12-12T08:39:23Z</dcterms:created>
  <dcterms:modified xsi:type="dcterms:W3CDTF">2005-12-12T10:41:04Z</dcterms:modified>
  <cp:category/>
  <cp:version/>
  <cp:contentType/>
  <cp:contentStatus/>
</cp:coreProperties>
</file>